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xr:revisionPtr revIDLastSave="0" documentId="8_{AEB766B5-59B2-47AF-AEBD-DC108082C965}" xr6:coauthVersionLast="47" xr6:coauthVersionMax="47" xr10:uidLastSave="{00000000-0000-0000-0000-000000000000}"/>
  <bookViews>
    <workbookView xWindow="-110" yWindow="-110" windowWidth="19420" windowHeight="10420" firstSheet="4" activeTab="9" xr2:uid="{00000000-000D-0000-FFFF-FFFF00000000}"/>
  </bookViews>
  <sheets>
    <sheet name="Sheet2" sheetId="4" state="hidden" r:id="rId1"/>
    <sheet name="AQR Rubrics Final_QA" sheetId="6" state="hidden" r:id="rId2"/>
    <sheet name="DNU" sheetId="3" state="hidden" r:id="rId3"/>
    <sheet name="AQR Rubrics Final_QA&amp;CD (Draft)" sheetId="9" state="hidden" r:id="rId4"/>
    <sheet name="AQR Rubrics" sheetId="11" r:id="rId5"/>
    <sheet name="AQR Rubrics_QA" sheetId="7" state="hidden" r:id="rId6"/>
    <sheet name="AQR Rubrics_CD" sheetId="10" state="hidden" r:id="rId7"/>
    <sheet name="Evaluation Sheet_QA" sheetId="5" state="hidden" r:id="rId8"/>
    <sheet name="Evaluation Sheet_CD" sheetId="8" state="hidden" r:id="rId9"/>
    <sheet name="Report Format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2" l="1"/>
  <c r="D13" i="12"/>
  <c r="D19" i="12" s="1"/>
  <c r="C18" i="12"/>
  <c r="C13" i="12"/>
  <c r="C19" i="12" s="1"/>
  <c r="B13" i="12"/>
  <c r="B18" i="12"/>
  <c r="B19" i="12"/>
  <c r="H18" i="11"/>
  <c r="H13" i="11"/>
  <c r="H19" i="11" s="1"/>
  <c r="H9" i="7"/>
  <c r="H8" i="10"/>
  <c r="H11" i="10"/>
  <c r="H14" i="10"/>
  <c r="H15" i="10"/>
  <c r="H12" i="7"/>
  <c r="H15" i="9"/>
  <c r="H12" i="9"/>
  <c r="H10" i="9"/>
  <c r="H16" i="9" s="1"/>
  <c r="H15" i="7"/>
  <c r="H16" i="7"/>
  <c r="H15" i="6"/>
  <c r="H12" i="6"/>
  <c r="H9" i="6"/>
  <c r="H16" i="6" s="1"/>
  <c r="G15" i="3"/>
  <c r="D7" i="4"/>
  <c r="C7" i="4"/>
  <c r="G10" i="3"/>
  <c r="G3" i="3"/>
</calcChain>
</file>

<file path=xl/sharedStrings.xml><?xml version="1.0" encoding="utf-8"?>
<sst xmlns="http://schemas.openxmlformats.org/spreadsheetml/2006/main" count="563" uniqueCount="313">
  <si>
    <t>SME Name</t>
  </si>
  <si>
    <t>Cost/month</t>
  </si>
  <si>
    <t>Commission @ 9%</t>
  </si>
  <si>
    <t>Total Cost</t>
  </si>
  <si>
    <t>Ambika</t>
  </si>
  <si>
    <t>pro-rata basis as per DOJ</t>
  </si>
  <si>
    <t>Sachi</t>
  </si>
  <si>
    <t>Manit</t>
  </si>
  <si>
    <t>Chetna</t>
  </si>
  <si>
    <t>exited, pro-rata as per DOJ and date of exit</t>
  </si>
  <si>
    <t>Final</t>
  </si>
  <si>
    <t>Poor</t>
  </si>
  <si>
    <t>Average, Needs Improvement</t>
  </si>
  <si>
    <t>Good, Meets Expectations</t>
  </si>
  <si>
    <t>Excellent</t>
  </si>
  <si>
    <t>Exceptional</t>
  </si>
  <si>
    <t>Rating</t>
  </si>
  <si>
    <t>Content Evaluation and Review (60%)</t>
  </si>
  <si>
    <t xml:space="preserve">Criteria </t>
  </si>
  <si>
    <t xml:space="preserve">Content Flow and Sequence </t>
  </si>
  <si>
    <t xml:space="preserve">Qualitative reviews to check for -  content introduction and scaffolding, flow and sequence, effective transitions between topics, effective closure to topics, explanation of the content, conclusion to the document </t>
  </si>
  <si>
    <t xml:space="preserve">Content Relevancy </t>
  </si>
  <si>
    <t xml:space="preserve">Qualitative reviews to check for- age, grade, level, appropriateness </t>
  </si>
  <si>
    <t xml:space="preserve">Content Accuracy </t>
  </si>
  <si>
    <t xml:space="preserve">Qualitative reviews to check for - factual information, appropriate and correct terminologies, correct questions and answers as per content / LO  </t>
  </si>
  <si>
    <t xml:space="preserve">Assessment Accuracy </t>
  </si>
  <si>
    <t xml:space="preserve">Qualitative reviews to check for -  correct questions and answers as per content / LO, accurate tagging of Blooms and complexity levels for questions </t>
  </si>
  <si>
    <t xml:space="preserve">Communicating Review Feedback </t>
  </si>
  <si>
    <t xml:space="preserve">Qualitative reviews to check for - clear, precise and direct feedback, constructive feedback stating reason, suggestions for additions or edits given  </t>
  </si>
  <si>
    <t>Quality Check (20%)</t>
  </si>
  <si>
    <t xml:space="preserve">Language and Grammar </t>
  </si>
  <si>
    <t xml:space="preserve">Qualitative reviews to check for - use of formal language, grammatically correct sentence construction, crisp sentences to remove redundant content, use of UK english </t>
  </si>
  <si>
    <t xml:space="preserve">Copy Editing </t>
  </si>
  <si>
    <t>Qualitative reviews to check for - Indexing format, numbering, bullets, punctuations, titles and headings in correct format, spell check</t>
  </si>
  <si>
    <t>Productivity (20%)</t>
  </si>
  <si>
    <t xml:space="preserve">No of files closed (Target Vs Achieved) </t>
  </si>
  <si>
    <t>Quantitative reviews to check for - to date target vs achieved closure of files (PR + AMT + Video)</t>
  </si>
  <si>
    <t xml:space="preserve">No of files closed (At different stages) </t>
  </si>
  <si>
    <t>Quantitative reviews to check for - maximum number of files closed at R2 stage</t>
  </si>
  <si>
    <t>Never followed</t>
  </si>
  <si>
    <t>Rarely followed</t>
  </si>
  <si>
    <t>Sometimes followed</t>
  </si>
  <si>
    <t>Mostly followed</t>
  </si>
  <si>
    <t>Always followed</t>
  </si>
  <si>
    <t>Weightage</t>
  </si>
  <si>
    <t>PR</t>
  </si>
  <si>
    <t>Checked the Course, Unit, Module, SU name and LOs against CPD</t>
  </si>
  <si>
    <t>The Course, Unit, Module, SU name and LOs against CPD was checked and all the details were found to be incorrect</t>
  </si>
  <si>
    <t>The Course, Unit, Module, SU name and LOs against CPD was checked and most of the details were found to be incorrect</t>
  </si>
  <si>
    <t>The Course, Unit, Module, SU name and LOs against CPD was checked and some of the details were found to be incorrect</t>
  </si>
  <si>
    <t>The Course, Unit, Module, SU name and LOs against CPD was checked and very few of the details were found to be incorrect</t>
  </si>
  <si>
    <t>The Course, Unit, Module, SU name and LOs against CPD was checked and all the details were found to be correct</t>
  </si>
  <si>
    <t>Checked and commented on formatting issues related to numbering of headings and sub-headings under Getting Started, numbering of questions in Quick Check, Reflection Time and numbering format in Answer Key (Row 32, 35, 36 and 37 in PR Checklist)</t>
  </si>
  <si>
    <t>None of the formatting metrics were found to be correct</t>
  </si>
  <si>
    <t>Very few of the formatting metrics were found to be correct</t>
  </si>
  <si>
    <t>Some of the formatting metrics were found to be correct</t>
  </si>
  <si>
    <t>Most of the formatting metrics were found to be correct</t>
  </si>
  <si>
    <t>All the formatting metrics were found to be correct</t>
  </si>
  <si>
    <t>Checked content accuracy as per the LOs and gave clear, actionable comments as instructed (Reason for change + How to implement the change)</t>
  </si>
  <si>
    <t>The entire document was found to be misaligned with the LOs and the content was not appropriate.</t>
  </si>
  <si>
    <t>The document was found to be mostly misaligned with the LOs and the content was mostly inappropriate.</t>
  </si>
  <si>
    <t>The document was found to be partially  aligned and the content was partially appropriate.</t>
  </si>
  <si>
    <t>The document was found to be mostly aligned and the content was appropriate to a large extent.</t>
  </si>
  <si>
    <t>The document was completely aligned with the LOs and the content was perfectly executed.</t>
  </si>
  <si>
    <t>Checked content flow and language. Refer to the Copyediting rows 44 to 52 in the Checklist.</t>
  </si>
  <si>
    <t xml:space="preserve">The document lacked seamless scaffolding. The language used was not appropriate and needed a lot of rework. </t>
  </si>
  <si>
    <t xml:space="preserve">The document lacked seamless scaffolding. However, the language and  instructional strategies used were acceptable. </t>
  </si>
  <si>
    <t xml:space="preserve">The document lacked the seamless scaffolding. However, the language and  instructional strategies used were acceptable. </t>
  </si>
  <si>
    <t>The document displayed acceptable level of scaffolding and was ready to be used and consumed by the learner with minimal changes.</t>
  </si>
  <si>
    <t>The document displayed excellent scaffolding and was ready to be used and consumed by the learner.</t>
  </si>
  <si>
    <t>Ensured the quality of question in Thinking Time, Quick Check and Reflection time Ensured the variety of questions in Reflection Time as given in the checklist (Row No. 34)</t>
  </si>
  <si>
    <t>The questions asked had no relevance to the LOs covered and they did not assess any knowledge gained in the subunit.</t>
  </si>
  <si>
    <t>The questions asked rarely had any relevance to the LOs covered and they rarely assessed any knowledge gained in the subunit.</t>
  </si>
  <si>
    <t>The questions asked rarely had partial  relevance to the LOs covered and they assessed the knowledge gained in the subunit to some extent.</t>
  </si>
  <si>
    <t>The questions asked rarely were mostly   relevant to the LOs covered and they assessed the knowledge gained in the subunit to a large extent.</t>
  </si>
  <si>
    <t>The questions asked rarely were perfectly aligned to the LOs covered and they were designed to perfectly assess the knowledge gained in the subunit.</t>
  </si>
  <si>
    <t>Checked the image relevance and their captioning (Checklist rows 6,7,8)</t>
  </si>
  <si>
    <t xml:space="preserve">The images used are not relevant to the topic under discussion. They are neither free-to-use nor licensed to use. The captioning too is incorrect. </t>
  </si>
  <si>
    <r>
      <rPr>
        <b/>
        <sz val="11"/>
        <color rgb="FF000000"/>
        <rFont val="Calibri"/>
        <family val="2"/>
      </rPr>
      <t xml:space="preserve">More than one of these cases hold true for all images used. 
</t>
    </r>
    <r>
      <rPr>
        <sz val="11"/>
        <color rgb="FF000000"/>
        <rFont val="Calibri"/>
        <family val="2"/>
      </rPr>
      <t xml:space="preserve">1)The images used are not relevant to the topic under discussion. 
2) They are neither free-to-use nor licensed to use. 
3) The captioning too is incorrect. </t>
    </r>
  </si>
  <si>
    <r>
      <rPr>
        <b/>
        <sz val="11"/>
        <color rgb="FF000000"/>
        <rFont val="Calibri"/>
        <family val="2"/>
      </rPr>
      <t xml:space="preserve">More than one of these cases hold true for most images used. 
</t>
    </r>
    <r>
      <rPr>
        <sz val="11"/>
        <color rgb="FF000000"/>
        <rFont val="Calibri"/>
        <family val="2"/>
      </rPr>
      <t xml:space="preserve">1)The images used are not relevant to the topic under discussion. 
2) They are neither free-to-use nor licensed to use. 
3) The captioning too is incorrect. </t>
    </r>
  </si>
  <si>
    <r>
      <rPr>
        <b/>
        <sz val="11"/>
        <color rgb="FF000000"/>
        <rFont val="Calibri"/>
        <family val="2"/>
      </rPr>
      <t xml:space="preserve">More than one of these cases hold true for some images used. 
</t>
    </r>
    <r>
      <rPr>
        <sz val="11"/>
        <color rgb="FF000000"/>
        <rFont val="Calibri"/>
        <family val="2"/>
      </rPr>
      <t xml:space="preserve">1)The images used are not relevant to the topic under discussion. 
2) They are neither free-to-use nor licensed to use. 
3) The captioning too is incorrect. </t>
    </r>
  </si>
  <si>
    <t xml:space="preserve">
1)The images used are relevant to the topic under discussion. 
2) They are either free-to-use nor licensed to use. 
3) The captioning too is appropriate.</t>
  </si>
  <si>
    <t>SR</t>
  </si>
  <si>
    <t>Checked each link for relevance to PR</t>
  </si>
  <si>
    <t>None of the links are relevant to the PR</t>
  </si>
  <si>
    <t>Very few links are relevant to the PR</t>
  </si>
  <si>
    <t>Some of the links are relevant to the PR</t>
  </si>
  <si>
    <t>Most of the links are relevant to the PR</t>
  </si>
  <si>
    <t>All the links are relevant to the PR</t>
  </si>
  <si>
    <t>Checked whether the links have same content as PR and asked to change</t>
  </si>
  <si>
    <t>Ensured that the lead in line of description is " In the below link,…....."</t>
  </si>
  <si>
    <t>Checked if the link belongs to a competitor, is copyrighted, is an entire book and commented accordingly</t>
  </si>
  <si>
    <t>All links are belonging to competitors' or untrustworthy sources.</t>
  </si>
  <si>
    <t>Mostly all links are belonging to competitors' or untrustworthy sources.</t>
  </si>
  <si>
    <t>Some of the links are belonging to competitors' or untrustworthy sources.</t>
  </si>
  <si>
    <t>Very few of the links are belonging to restricted sources.</t>
  </si>
  <si>
    <t>All the links belong to highly credible content sources and offer deeper understanding to the learner.</t>
  </si>
  <si>
    <t>AMT</t>
  </si>
  <si>
    <t>The questions cover the content in the reads and video</t>
  </si>
  <si>
    <t>None of the questions are relevant to the content covered. And they needed complete rework.</t>
  </si>
  <si>
    <t>Very few of the questions are relevant to the content covered. And they needed a lot of rework.</t>
  </si>
  <si>
    <t>Some of the questions are relevant to the content covered. And they needed some changes.</t>
  </si>
  <si>
    <t>Most questions are relevant to the content covered. And they were aligned with minimum rework.</t>
  </si>
  <si>
    <t>All questions are relevant to the content covered. And they were ready to be consumed by the learner.</t>
  </si>
  <si>
    <t>The questions are aligned to the LOs</t>
  </si>
  <si>
    <t>None of the questions are aligned to the LOs. And they needed complete rework.</t>
  </si>
  <si>
    <t>Very few of the questions are aligned to the LOs. And they needed a lot of rework.</t>
  </si>
  <si>
    <t>Some of the questions are aligned to the LOs. And they needed some changes.</t>
  </si>
  <si>
    <t>Most questions are aligned to the LOs. And they were aligned with minimum rework.</t>
  </si>
  <si>
    <t>All questions are aligned to the LOs. And they were ready to be consumed by the learner.</t>
  </si>
  <si>
    <t>The questions follow Bloom's levels progression</t>
  </si>
  <si>
    <t>None of the questions follow Bloom's levels progression.</t>
  </si>
  <si>
    <t>Very few of the questions follow Bloom's levels progression.</t>
  </si>
  <si>
    <t>Some of the questions follow Bloom's levels progression.</t>
  </si>
  <si>
    <t>Most of the questions follow Bloom's levels progression.</t>
  </si>
  <si>
    <t>All questions follow Bloom's levels progression.</t>
  </si>
  <si>
    <t>The questions have a good mix of different types</t>
  </si>
  <si>
    <t>The language of questions asked is as per the guidelines</t>
  </si>
  <si>
    <t>Knolwedge complexity levels and secondary LOs are as per guidelines (P1, P2, P3)</t>
  </si>
  <si>
    <t>Content Creation (70%)</t>
  </si>
  <si>
    <t xml:space="preserve">Qualitative reviews to check for -  content introduction and scaffolding, flow and sequence (simple to complex, known to unknown, introduction to application / evaluation), effective transitions between topics, effective closure to topics, explanation of the content, conclusion to the document </t>
  </si>
  <si>
    <t>No clear introduction or conclusion; sub-topic arranged randomly, transitions within topics are missing. QA Feedback - &gt; 50% errors in content flow and sequence</t>
  </si>
  <si>
    <t>Introduction and conclusion present but weak; flow and sequence is partially appropriate. Effective tansitions and scaffolding missing.            QA Feedback - 30 % to 50% errors in content flow and sequence</t>
  </si>
  <si>
    <t>Clear introduction and conclusion, logical flow with minor issues. The content is well structured.                    QA Feedback - less than 50% errors in content flow and sequence</t>
  </si>
  <si>
    <t>Strong introduction, seamless transitions, excellent sequence and organization of content. QA Feedback - less than 30% errors in content flow and sequence</t>
  </si>
  <si>
    <t>Perfect sequence, engaging introductions, and conclusions; enhances understanding and engagement.                           QA Feedback - 0 % errors or no comments and suggestions from QA with respect to  content flow and sequence</t>
  </si>
  <si>
    <t>Qualitative reviews to check for- age, grade, level, appropriateness, relevant to the role the teacher will perform, relevant to the outcome , image relevant to content / LO's.</t>
  </si>
  <si>
    <t>Examples, data, and images are  irrelevant with level and sub-unit outcome content completely misaligned.                                                  QA Feedback - more than 70% comments and suggestions from QA with respect to  content relevancy.</t>
  </si>
  <si>
    <t>Examples, data, and images are of some relevance with level and sub-unit outcome and not fully aligned.                                     QA Feedback - 50% - 70% comments and suggestions from QA with respect to  content relevancy.</t>
  </si>
  <si>
    <t>Examples, data, and images clearly align with level and sub-unit outcomes.                 QA Feedback - 30 - 50% comments and suggestions from QA with respect to  content relevancy.</t>
  </si>
  <si>
    <t>Examples, data, and images clearly align with level and sub-unit outcomes.                  QA Feedback - 10 - 30% comments and suggestions from QA with respect to  content relevancy</t>
  </si>
  <si>
    <t>Exemplary relevance.                 QA Feedback - less than or equal to 10% of comments and suggestions from QA with respect to  content relevancy</t>
  </si>
  <si>
    <t>Assessment Questions meets all criterias of correct taggings and accurate question and answer - less than 30% closed at R1</t>
  </si>
  <si>
    <t>Assessment Questions meets all criterias of correct taggings and accurate question and answer - 30 to 50% questions closed at R1</t>
  </si>
  <si>
    <t>Assessment Questions meets all criterias of correct taggings and accurate question and answer - 50% to 60% questions closed at R1</t>
  </si>
  <si>
    <t>Assessment Questions meets all criterias of correct taggings and accurate question and answer - 70% to 80% questions closed at R1</t>
  </si>
  <si>
    <t>Assessment Questions meets all criterias of correct taggings and accurate question and answer - More than 80% questions closed at R1</t>
  </si>
  <si>
    <t>Content Creativity</t>
  </si>
  <si>
    <t xml:space="preserve">Qualitative reviews to check for -  innovative and creative content examples </t>
  </si>
  <si>
    <t>Quality Check (10%)</t>
  </si>
  <si>
    <t xml:space="preserve">Meticulous attention to formatting, punctuation, and spelling.QA Feedback - No suggestions </t>
  </si>
  <si>
    <t>Quantitative reviews to check for - to date target vs achieved closure of files (PR + AMT)</t>
  </si>
  <si>
    <t xml:space="preserve">Less than 50% targets achieved </t>
  </si>
  <si>
    <t xml:space="preserve">50% - 60% targets achieved </t>
  </si>
  <si>
    <t xml:space="preserve">70% - 90% targets achieved </t>
  </si>
  <si>
    <t xml:space="preserve">100% targets achieved </t>
  </si>
  <si>
    <t>10% more files submitted than the target</t>
  </si>
  <si>
    <t>Quantitative reviews to check for - maximum number of files closed at different stages</t>
  </si>
  <si>
    <t>More than 50% files are closed at R3</t>
  </si>
  <si>
    <t>20 - 50% files are closed at R3</t>
  </si>
  <si>
    <t>70% or more files closed at R2</t>
  </si>
  <si>
    <t>All files closed at R2</t>
  </si>
  <si>
    <t>30% files allocated are closed at R1, rest closed at R2</t>
  </si>
  <si>
    <t xml:space="preserve">Attitude Parameters </t>
  </si>
  <si>
    <t xml:space="preserve">Time Management </t>
  </si>
  <si>
    <t xml:space="preserve">Reliably meets deadlines </t>
  </si>
  <si>
    <t xml:space="preserve">Communication </t>
  </si>
  <si>
    <t xml:space="preserve">Interpersonal Skills </t>
  </si>
  <si>
    <t>Content Quality Review (85%)</t>
  </si>
  <si>
    <t>Question Accuracy</t>
  </si>
  <si>
    <t>The questions must be as per the content/concepts as given in the primary read of the sub-unit.</t>
  </si>
  <si>
    <t>0 to 20% questions are accurate and closed at R1</t>
  </si>
  <si>
    <t>21 to 40% questions are accurate and closed at R1</t>
  </si>
  <si>
    <t>41 to 60% questions are accurate and closed at R1</t>
  </si>
  <si>
    <t xml:space="preserve">61 to 80% questions are accurate and closed at R1 </t>
  </si>
  <si>
    <t>81 to 100% questions are accurate and closed at R1</t>
  </si>
  <si>
    <t>Learning Outcome</t>
  </si>
  <si>
    <t>The questions must have the correct learning outcomes tagged as per those given in the primary read of the sub-unit.</t>
  </si>
  <si>
    <t>0 to 20% questions have LO's that are correctly tagged from the PR</t>
  </si>
  <si>
    <t>21 to 40% questions have LO's that are correctly tagged from the PR</t>
  </si>
  <si>
    <t>41 to 60% questions have LO's that are correctly tagged from the PR</t>
  </si>
  <si>
    <t>61 to 80% questions have LO's that are correctly tagged from the PR</t>
  </si>
  <si>
    <t>81 to 100% questions have LO's that are correctly tagged from the PR</t>
  </si>
  <si>
    <t>No Repetition of PR Questions</t>
  </si>
  <si>
    <t xml:space="preserve">Limited number of questions must be repeated from the quick check (2 Qs) and reflection time (6 Qs) section given in the primary read of the sub-unit. </t>
  </si>
  <si>
    <t>More than 50% questions from the Quick Check and Reflection Time sections of the PR are repeated in the AMT</t>
  </si>
  <si>
    <t>30 - 40% questions from the Quick Check and Reflection Time sections of the PR are repeated in the AMT</t>
  </si>
  <si>
    <t>20% questions from the Quick Check and Reflection Time sections of the PR is repeated in the AMT</t>
  </si>
  <si>
    <t>10% questions from the Quick Check and Reflection Time sections of the PR is repeated in the AMT</t>
  </si>
  <si>
    <t xml:space="preserve">No question is repeated from the PR. </t>
  </si>
  <si>
    <t>Question Distribution</t>
  </si>
  <si>
    <t xml:space="preserve">Multiple Questions testing the same outcome, having the same rigour and knowledge point must not be repeated. Same question asked using a different question type must be avoided.  </t>
  </si>
  <si>
    <t>More than 50 % questions are of similar nature assessing the same the outcome, knowledge point</t>
  </si>
  <si>
    <t>31 to 50 % questions are of similar nature assessing the same the outcome, knowledge point</t>
  </si>
  <si>
    <t>21 to 30 % questions are of similar nature assessing the same the outcome, knowledge point</t>
  </si>
  <si>
    <t>Less than or equal to 20% questions are of similar nature assessing the same the outcome, knowledge point</t>
  </si>
  <si>
    <t xml:space="preserve">All questions are unique assessing different outcomes, knowledge points   </t>
  </si>
  <si>
    <t>Answer Accuracy</t>
  </si>
  <si>
    <t xml:space="preserve">The correct answer for each question must be accurate, concept covered in the primary read, tagged accurately </t>
  </si>
  <si>
    <t>0 to 20% questions have the correct answers tagged</t>
  </si>
  <si>
    <t>21 to 40% questions have the correct answers tagged</t>
  </si>
  <si>
    <t>41 to 60% questions have the correct answers tagged</t>
  </si>
  <si>
    <t>61 to 80% questions have the correct answers tagged</t>
  </si>
  <si>
    <t>81 to 100%  questions have the correct answers tagged</t>
  </si>
  <si>
    <t>Answer Explanation</t>
  </si>
  <si>
    <t>The answer explanation is accurate with valid reasoning for the concept assessed.</t>
  </si>
  <si>
    <t>0 to 20% questions with the answer explanation written accurately are closed at R1</t>
  </si>
  <si>
    <t>21 to 40% questions with the answer explanation written accurately are closed at R1</t>
  </si>
  <si>
    <t>41 to 60% questions with the answer explanation written accurately are closed at R1</t>
  </si>
  <si>
    <t>61 to 80% questions with the answer explanation written accurately are closed at R1</t>
  </si>
  <si>
    <t>81 to 100% questions with the answer explanation written accurately are closed at R1</t>
  </si>
  <si>
    <t>Tagging bloom level</t>
  </si>
  <si>
    <t>The questions are correctly mapped according to Blooms Taxonomy.</t>
  </si>
  <si>
    <t>Less than 10% questions have accurate Bloom's tag are closed at R1</t>
  </si>
  <si>
    <t>11 to 30% questions have accurate Bloom's tag are closed at R1</t>
  </si>
  <si>
    <t>31 to 50% questions have accurate Bloom's tag are closed at R1</t>
  </si>
  <si>
    <t>51 to 70% questions have accurate Bloom's tag are closed at R1</t>
  </si>
  <si>
    <t>71 to 100%  questions have accurate Bloom's tag are closed at R1</t>
  </si>
  <si>
    <t>Tagging complexity level</t>
  </si>
  <si>
    <t>The questions are correctly mapped according to P1, P2, P3.</t>
  </si>
  <si>
    <t>Less than 10% questions have accurate complexity tag are closed at R1</t>
  </si>
  <si>
    <t>11 to 30% questions have accurate complexity tag are closed at R1</t>
  </si>
  <si>
    <t>31 to 50% questions have accurate complexity tag are closed at R1</t>
  </si>
  <si>
    <t>51 to 70% questions have accurate complexity tag are closed at R1</t>
  </si>
  <si>
    <t>71 to 100% questions have accurate complexity tag are closed at R1</t>
  </si>
  <si>
    <t>Distractors</t>
  </si>
  <si>
    <t xml:space="preserve">Each question has plausible and good distractors   </t>
  </si>
  <si>
    <t>0 to 20% questions have good quality distractors</t>
  </si>
  <si>
    <t>21 to 40% questions have good quality distractors</t>
  </si>
  <si>
    <t>41 to 60% questions have good quality distractors</t>
  </si>
  <si>
    <t>61 to 80% questions have good quality distractors</t>
  </si>
  <si>
    <t>81 to 100% questions have good quality distractors</t>
  </si>
  <si>
    <t>Quality Check (15%)</t>
  </si>
  <si>
    <t>Topic Tagging</t>
  </si>
  <si>
    <t>The questions have the correct strand, sub-strand and topic tagged</t>
  </si>
  <si>
    <t xml:space="preserve">0 to 20% questions have the strand, sub-strand and topic tagged  accurately.    </t>
  </si>
  <si>
    <t xml:space="preserve">21 to 40% questions have the strand, sub-strand and topic tagged accurately.  </t>
  </si>
  <si>
    <t xml:space="preserve">41 to 60% questions have the strand, sub-strand and topic tagged accurately.    </t>
  </si>
  <si>
    <t xml:space="preserve">61 to 80% questions have the strand, sub-strand and topic tagged accurately.   </t>
  </si>
  <si>
    <t>81 to 100% questions have the strand, sub-strand and topic tagged</t>
  </si>
  <si>
    <t>Language and Grammar</t>
  </si>
  <si>
    <t xml:space="preserve">Almost all questions have language and grammar errors - 0 to 20% questions are free from language and grammar errors  </t>
  </si>
  <si>
    <t>Most questions have language and grammar errors - 21 to 50% questions are free from language and grammar errors</t>
  </si>
  <si>
    <t>Some questions have language and grammar errors -51 to 70% questions questions are free from language and grammar errors</t>
  </si>
  <si>
    <t xml:space="preserve">Few questions have language and grammar errors - 71 to 90% questions are free from language and grammar errors     </t>
  </si>
  <si>
    <t xml:space="preserve">No questions have language and grammar errors - 100% error free  </t>
  </si>
  <si>
    <t>Plagiarism</t>
  </si>
  <si>
    <t>The content/questions questions generated are free of plagiarism</t>
  </si>
  <si>
    <t>More than or equal to 5%</t>
  </si>
  <si>
    <t>NA</t>
  </si>
  <si>
    <t>upto 5%</t>
  </si>
  <si>
    <t>0% Plagiarism</t>
  </si>
  <si>
    <t>Copy Editing</t>
  </si>
  <si>
    <t xml:space="preserve">Qualitative reviews to check for - Style of writing instructions, question statement, options as per guidelines  </t>
  </si>
  <si>
    <t>All copy editing parameters never followed.</t>
  </si>
  <si>
    <t>All copy editing parameters rarely followed.</t>
  </si>
  <si>
    <t>All copy editing parameters sometimes followed.</t>
  </si>
  <si>
    <t>All copy editing parameters mostly followed.</t>
  </si>
  <si>
    <t>All copy editing parameters always followed.</t>
  </si>
  <si>
    <t>AVERAGE QUALITY RATING</t>
  </si>
  <si>
    <t>Content Review (60%)</t>
  </si>
  <si>
    <t xml:space="preserve">Content Flow and sequence is never followed. No clear introduction or conclusion; sub-topic arranged randomly, transitions within topics are missing. </t>
  </si>
  <si>
    <t xml:space="preserve">Content Flow and sequence is rarely followed. Introduction and conclusion present but weak; flow and sequence is partially appropriate. Effective tansitions and scaffolding missing.            </t>
  </si>
  <si>
    <t xml:space="preserve">Content Flow and sequence is sometimes followed. Clear introduction and conclusion, logical flow with minor issues. The content is well structured.                    </t>
  </si>
  <si>
    <t xml:space="preserve">Content Flow and sequence is mostly followed. Strong introduction, seamless transitions, excellent sequence and organization of content. </t>
  </si>
  <si>
    <t xml:space="preserve">Content Flow and sequence is always followed. Perfect sequence, engaging introductions, and conclusions; enhances understanding and engagement.                           </t>
  </si>
  <si>
    <t xml:space="preserve">Content is never relevant.  Examples, data, and images are  irrelevant with level and sub-unit outcome content completely misaligned.                                                  </t>
  </si>
  <si>
    <t xml:space="preserve">Content is rarely relevant.  Examples, data, and images are of some relevance with level and sub-unit outcome and not fully aligned.                                     </t>
  </si>
  <si>
    <t xml:space="preserve">Content is sometimes relevant.  Examples, data, and images clearly align with level and sub-unit outcomes.                 </t>
  </si>
  <si>
    <t xml:space="preserve">Content is mostly relevant.  Examples, data, and images clearly align with level and sub-unit outcomes.                  </t>
  </si>
  <si>
    <t xml:space="preserve">Content is always relevant.  Exemplary relevance.                 </t>
  </si>
  <si>
    <t xml:space="preserve">Content is never accurate. Factual errors, incorrect terminologies, incorrect questions and answers </t>
  </si>
  <si>
    <t xml:space="preserve">Content is rarely accurate. Occasional Factual errors, incorrect terminologies, incorrect questions and answers are made </t>
  </si>
  <si>
    <t xml:space="preserve">Content is sometimes accurate. Factual errors, incorrect terminologies, incorrect questions and answers are less frequent. </t>
  </si>
  <si>
    <t xml:space="preserve">Content is mostly accurate. Minor Factual errors, incorrect terminologies, incorrect questions and answers </t>
  </si>
  <si>
    <t xml:space="preserve">Content is always accurate. No Factual errors, incorrect terminologies, incorrect questions and answers </t>
  </si>
  <si>
    <t>Assessment Questions never meets all criterias of correct taggings and accurate question and answer - no closure of questions until R3</t>
  </si>
  <si>
    <t>Assessment Questions mostly meets all criterias of correct taggings and accurate question and answer - less than 30% questions closed at R1</t>
  </si>
  <si>
    <t>Assessment Questions sometimes meets all criterias of correct taggings and accurate question and answer - 30% to 50% questions closed at R1</t>
  </si>
  <si>
    <t>Assessment Questions mostly meets all criterias of correct taggings and accurate question and answer - 70% to 80% questions closed at R1</t>
  </si>
  <si>
    <t>Assessment Questions always meets all criterias of correct taggings and accurate question and answer - More than 70% questions closed at R1</t>
  </si>
  <si>
    <t xml:space="preserve">Qualitative reviews to check for -  Constructive review feedback shared with suggestions and modifications </t>
  </si>
  <si>
    <t xml:space="preserve">Review feedback is never constructive and with relevant edits and suggestions. </t>
  </si>
  <si>
    <t xml:space="preserve">Review feedback is rarely constructive and with relevant edits and suggestions. </t>
  </si>
  <si>
    <t xml:space="preserve">Review feedback is sometimes constructive and with relevant edits and suggestions. </t>
  </si>
  <si>
    <t xml:space="preserve">Review feedback is mostly constructive and with relevant edits and suggestions. </t>
  </si>
  <si>
    <t xml:space="preserve">Review feedback is always constructive and with relevant edits and suggestions.  </t>
  </si>
  <si>
    <t xml:space="preserve">Language and Grammar parameters rarely followed. More than 50% errors observed.   </t>
  </si>
  <si>
    <t xml:space="preserve">Language and Grammar parameters rarely followed. Less than 50% errors observed.   </t>
  </si>
  <si>
    <t xml:space="preserve">Language and Grammar parameters sometimes followed. Less than 30% errors observed.   </t>
  </si>
  <si>
    <t xml:space="preserve">Language and Grammar parameters mostly followed. Less than 10% errors observed.   </t>
  </si>
  <si>
    <t xml:space="preserve">Language and Grammar parameters always followed. Less than 5% errors observed.   </t>
  </si>
  <si>
    <t xml:space="preserve">Creation Efficiency </t>
  </si>
  <si>
    <t>20 - 60% files are closed at R3</t>
  </si>
  <si>
    <t xml:space="preserve">50% - 69% targets achieved </t>
  </si>
  <si>
    <t xml:space="preserve">70% - 99% targets achieved </t>
  </si>
  <si>
    <t>More than 60% files are closed at R3</t>
  </si>
  <si>
    <t>20% - 69% files are closed at R3</t>
  </si>
  <si>
    <t>PERFORMANCE EVALUATION SHEET</t>
  </si>
  <si>
    <t>EMPLOYEE NAME</t>
  </si>
  <si>
    <t>MANAGER NAME</t>
  </si>
  <si>
    <t> </t>
  </si>
  <si>
    <t xml:space="preserve">DEPARTMENT </t>
  </si>
  <si>
    <t xml:space="preserve">PERFORMANCE INDICATORS </t>
  </si>
  <si>
    <t xml:space="preserve">PERFORMANCE REVIEW 1 </t>
  </si>
  <si>
    <t>PERFORMANCE REVIEW 2</t>
  </si>
  <si>
    <t>PERFORMANCE REVIEW 3</t>
  </si>
  <si>
    <t xml:space="preserve">REMARKS </t>
  </si>
  <si>
    <t>REVIEW DATE</t>
  </si>
  <si>
    <t>CONTENT EVALUATION AND REVIEW (60%)</t>
  </si>
  <si>
    <t>QUALITY CHECK (20%)</t>
  </si>
  <si>
    <t>PRODUCTIVITY (20%)</t>
  </si>
  <si>
    <t xml:space="preserve">No of files closed (at which stage) </t>
  </si>
  <si>
    <t>GOALS</t>
  </si>
  <si>
    <t>ACHIEVED GOALS SET IN PREVIOUS REVIEW?</t>
  </si>
  <si>
    <t>GOALS FOR NEXT REVIEW PERIOD</t>
  </si>
  <si>
    <t>COMMENTS</t>
  </si>
  <si>
    <t>CONTENT EVALUATION AND REVIEW (70%)</t>
  </si>
  <si>
    <t>QUALITY CHECK (10%)</t>
  </si>
  <si>
    <t xml:space="preserve">No of files closed at R1 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</si>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</sst>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4D671B"/>
      <name val="Calibri"/>
      <scheme val="minor"/>
    </font>
    <font>
      <sz val="11"/>
      <color rgb="FF000000"/>
      <name val="Calibri"/>
      <scheme val="minor"/>
    </font>
    <font>
      <b/>
      <sz val="14"/>
      <color theme="0"/>
      <name val="Calibri"/>
      <scheme val="minor"/>
    </font>
    <font>
      <b/>
      <sz val="12"/>
      <color theme="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242424"/>
      <name val="Aptos Narrow"/>
      <charset val="1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C5C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B7FF59"/>
        <bgColor indexed="64"/>
      </patternFill>
    </fill>
    <fill>
      <patternFill patternType="solid">
        <fgColor rgb="FF44FF00"/>
        <bgColor indexed="64"/>
      </patternFill>
    </fill>
    <fill>
      <patternFill patternType="solid">
        <fgColor rgb="FFF6FA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" xfId="0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3" fontId="5" fillId="0" borderId="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3" fontId="5" fillId="3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7" borderId="4" xfId="0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12" borderId="0" xfId="0" applyFill="1" applyAlignment="1">
      <alignment vertical="top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11" borderId="8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wrapText="1"/>
    </xf>
    <xf numFmtId="0" fontId="9" fillId="11" borderId="9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3" fillId="13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8" xfId="0" applyFont="1" applyFill="1" applyBorder="1" applyAlignment="1">
      <alignment wrapText="1"/>
    </xf>
    <xf numFmtId="0" fontId="9" fillId="13" borderId="8" xfId="0" applyFont="1" applyFill="1" applyBorder="1" applyAlignment="1">
      <alignment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0" fontId="14" fillId="10" borderId="1" xfId="0" applyFont="1" applyFill="1" applyBorder="1" applyAlignment="1">
      <alignment vertical="center" wrapText="1"/>
    </xf>
    <xf numFmtId="0" fontId="14" fillId="8" borderId="1" xfId="0" applyFont="1" applyFill="1" applyBorder="1" applyAlignment="1">
      <alignment vertical="center" wrapText="1"/>
    </xf>
    <xf numFmtId="0" fontId="0" fillId="9" borderId="16" xfId="0" applyFill="1" applyBorder="1" applyAlignment="1">
      <alignment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5" fillId="0" borderId="0" xfId="0" applyFont="1"/>
    <xf numFmtId="0" fontId="10" fillId="0" borderId="8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13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1" fillId="14" borderId="10" xfId="0" applyFont="1" applyFill="1" applyBorder="1" applyAlignment="1">
      <alignment horizontal="center" vertical="top"/>
    </xf>
    <xf numFmtId="0" fontId="11" fillId="14" borderId="11" xfId="0" applyFont="1" applyFill="1" applyBorder="1" applyAlignment="1">
      <alignment horizontal="center" vertical="top"/>
    </xf>
    <xf numFmtId="0" fontId="11" fillId="14" borderId="12" xfId="0" applyFont="1" applyFill="1" applyBorder="1" applyAlignment="1">
      <alignment horizontal="center" vertical="top"/>
    </xf>
    <xf numFmtId="0" fontId="13" fillId="13" borderId="8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2" fillId="14" borderId="8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2" fillId="14" borderId="9" xfId="0" applyFont="1" applyFill="1" applyBorder="1" applyAlignment="1">
      <alignment horizontal="center" vertical="top"/>
    </xf>
    <xf numFmtId="0" fontId="1" fillId="0" borderId="8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</cellXfs>
  <cellStyles count="1">
    <cellStyle name="Normal" xfId="0" builtinId="0"/>
  </cellStyles>
  <dxfs count="51"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</dxfs>
  <tableStyles count="0" defaultTableStyle="TableStyleMedium2" defaultPivotStyle="PivotStyleMedium9"/>
  <colors>
    <mruColors>
      <color rgb="FFFF9191"/>
      <color rgb="FF44FF00"/>
      <color rgb="FFB7FF59"/>
      <color rgb="FFF6FA84"/>
      <color rgb="FFFF5C5C"/>
      <color rgb="FFFF4000"/>
      <color rgb="FFF2D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AA12-07D4-4C22-999E-C7225523A08B}">
  <dimension ref="A3:E7"/>
  <sheetViews>
    <sheetView workbookViewId="0">
      <selection activeCell="F1" sqref="F1"/>
    </sheetView>
  </sheetViews>
  <sheetFormatPr defaultRowHeight="14.45"/>
  <cols>
    <col min="1" max="1" width="10.85546875" customWidth="1"/>
    <col min="2" max="2" width="10.7109375" customWidth="1"/>
    <col min="3" max="3" width="12.42578125" customWidth="1"/>
    <col min="4" max="4" width="10.7109375" customWidth="1"/>
    <col min="5" max="5" width="15.7109375" customWidth="1"/>
  </cols>
  <sheetData>
    <row r="3" spans="1:5" ht="29.1">
      <c r="A3" s="1" t="s">
        <v>0</v>
      </c>
      <c r="B3" s="1" t="s">
        <v>1</v>
      </c>
      <c r="C3" s="7" t="s">
        <v>2</v>
      </c>
      <c r="D3" s="1" t="s">
        <v>3</v>
      </c>
      <c r="E3" s="1"/>
    </row>
    <row r="4" spans="1:5" ht="30.95">
      <c r="A4" s="29" t="s">
        <v>4</v>
      </c>
      <c r="B4" s="22">
        <v>50000</v>
      </c>
      <c r="C4" s="23">
        <v>4500</v>
      </c>
      <c r="D4" s="24">
        <v>54500</v>
      </c>
      <c r="E4" s="25" t="s">
        <v>5</v>
      </c>
    </row>
    <row r="5" spans="1:5" ht="30.95">
      <c r="A5" s="30" t="s">
        <v>6</v>
      </c>
      <c r="B5" s="22">
        <v>46500</v>
      </c>
      <c r="C5" s="23">
        <v>4185</v>
      </c>
      <c r="D5" s="24">
        <v>50685</v>
      </c>
      <c r="E5" s="25" t="s">
        <v>5</v>
      </c>
    </row>
    <row r="6" spans="1:5" ht="30.95">
      <c r="A6" s="31" t="s">
        <v>7</v>
      </c>
      <c r="B6" s="26">
        <v>48000</v>
      </c>
      <c r="C6" s="27">
        <v>4320</v>
      </c>
      <c r="D6" s="28">
        <v>52320</v>
      </c>
      <c r="E6" s="25" t="s">
        <v>5</v>
      </c>
    </row>
    <row r="7" spans="1:5" ht="46.5">
      <c r="A7" s="30" t="s">
        <v>8</v>
      </c>
      <c r="B7" s="32">
        <v>45000</v>
      </c>
      <c r="C7" s="30">
        <f>(B7*9/100)</f>
        <v>4050</v>
      </c>
      <c r="D7" s="32">
        <f>(B7+C7)</f>
        <v>49050</v>
      </c>
      <c r="E7" s="25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16B9-EFEB-46F6-88B4-313EF11CF3AA}">
  <dimension ref="A1:D30"/>
  <sheetViews>
    <sheetView tabSelected="1" zoomScale="80" zoomScaleNormal="80" workbookViewId="0">
      <selection activeCell="A4" sqref="A4:A17"/>
    </sheetView>
  </sheetViews>
  <sheetFormatPr defaultColWidth="9.140625" defaultRowHeight="15"/>
  <cols>
    <col min="1" max="1" width="27" style="6" customWidth="1"/>
    <col min="2" max="2" width="14.28515625" style="19" customWidth="1"/>
    <col min="3" max="16384" width="9.140625" style="9"/>
  </cols>
  <sheetData>
    <row r="1" spans="1:4">
      <c r="A1" s="2"/>
      <c r="B1" s="8" t="s">
        <v>10</v>
      </c>
      <c r="C1" s="8" t="s">
        <v>10</v>
      </c>
      <c r="D1" s="8" t="s">
        <v>10</v>
      </c>
    </row>
    <row r="2" spans="1:4">
      <c r="A2" s="2"/>
      <c r="B2" s="8" t="s">
        <v>16</v>
      </c>
      <c r="C2" s="8" t="s">
        <v>16</v>
      </c>
      <c r="D2" s="8" t="s">
        <v>16</v>
      </c>
    </row>
    <row r="3" spans="1:4" ht="30.75">
      <c r="A3" s="3" t="s">
        <v>158</v>
      </c>
      <c r="B3" s="17" t="s">
        <v>310</v>
      </c>
      <c r="C3" s="17" t="s">
        <v>311</v>
      </c>
      <c r="D3" s="17" t="s">
        <v>312</v>
      </c>
    </row>
    <row r="4" spans="1:4">
      <c r="A4" s="44" t="s">
        <v>159</v>
      </c>
      <c r="B4" s="34"/>
      <c r="C4" s="34"/>
      <c r="D4" s="34"/>
    </row>
    <row r="5" spans="1:4">
      <c r="A5" s="44" t="s">
        <v>166</v>
      </c>
      <c r="B5" s="34"/>
      <c r="C5" s="34"/>
      <c r="D5" s="34"/>
    </row>
    <row r="6" spans="1:4" s="11" customFormat="1" ht="30.75">
      <c r="A6" s="44" t="s">
        <v>173</v>
      </c>
      <c r="B6" s="34"/>
      <c r="C6" s="34"/>
      <c r="D6" s="34"/>
    </row>
    <row r="7" spans="1:4" s="11" customFormat="1">
      <c r="A7" s="44" t="s">
        <v>180</v>
      </c>
      <c r="B7" s="34"/>
      <c r="C7" s="34"/>
      <c r="D7" s="34"/>
    </row>
    <row r="8" spans="1:4">
      <c r="A8" s="44" t="s">
        <v>187</v>
      </c>
      <c r="B8" s="34"/>
      <c r="C8" s="34"/>
      <c r="D8" s="34"/>
    </row>
    <row r="9" spans="1:4">
      <c r="A9" s="44" t="s">
        <v>194</v>
      </c>
      <c r="B9" s="34"/>
      <c r="C9" s="34"/>
      <c r="D9" s="34"/>
    </row>
    <row r="10" spans="1:4">
      <c r="A10" s="44" t="s">
        <v>201</v>
      </c>
      <c r="B10" s="63"/>
      <c r="C10" s="63"/>
      <c r="D10" s="63"/>
    </row>
    <row r="11" spans="1:4">
      <c r="A11" s="70" t="s">
        <v>208</v>
      </c>
      <c r="B11" s="63"/>
      <c r="C11" s="63"/>
      <c r="D11" s="63"/>
    </row>
    <row r="12" spans="1:4">
      <c r="A12" s="44" t="s">
        <v>215</v>
      </c>
      <c r="B12" s="63"/>
      <c r="C12" s="63"/>
      <c r="D12" s="63"/>
    </row>
    <row r="13" spans="1:4" ht="16.5" customHeight="1">
      <c r="A13" s="3" t="s">
        <v>222</v>
      </c>
      <c r="B13" s="64" t="e">
        <f>AVERAGE(B4:B12)*85%</f>
        <v>#DIV/0!</v>
      </c>
      <c r="C13" s="64" t="e">
        <f>AVERAGE(C4:C12)*85%</f>
        <v>#DIV/0!</v>
      </c>
      <c r="D13" s="64" t="e">
        <f>AVERAGE(D4:D12)*85%</f>
        <v>#DIV/0!</v>
      </c>
    </row>
    <row r="14" spans="1:4">
      <c r="A14" s="44" t="s">
        <v>223</v>
      </c>
      <c r="B14" s="34"/>
      <c r="C14" s="34"/>
      <c r="D14" s="34"/>
    </row>
    <row r="15" spans="1:4" ht="63" customHeight="1">
      <c r="A15" s="44" t="s">
        <v>230</v>
      </c>
      <c r="B15" s="34"/>
      <c r="C15" s="34"/>
      <c r="D15" s="34"/>
    </row>
    <row r="16" spans="1:4" ht="63" customHeight="1">
      <c r="A16" s="44" t="s">
        <v>236</v>
      </c>
      <c r="B16" s="34"/>
      <c r="C16" s="34"/>
      <c r="D16" s="34"/>
    </row>
    <row r="17" spans="1:4">
      <c r="A17" s="44" t="s">
        <v>242</v>
      </c>
      <c r="B17" s="34"/>
      <c r="C17" s="34"/>
      <c r="D17" s="34"/>
    </row>
    <row r="18" spans="1:4">
      <c r="A18" s="21"/>
      <c r="B18" s="68" t="e">
        <f>AVERAGE(B14:B17)*15%</f>
        <v>#DIV/0!</v>
      </c>
      <c r="C18" s="68" t="e">
        <f>AVERAGE(C14:C17)*15%</f>
        <v>#DIV/0!</v>
      </c>
      <c r="D18" s="68" t="e">
        <f>AVERAGE(D14:D17)*15%</f>
        <v>#DIV/0!</v>
      </c>
    </row>
    <row r="19" spans="1:4">
      <c r="A19" s="65"/>
      <c r="B19" s="67" t="e">
        <f>SUM(B13,B18)</f>
        <v>#DIV/0!</v>
      </c>
      <c r="C19" s="67" t="e">
        <f>SUM(C13,C18)</f>
        <v>#DIV/0!</v>
      </c>
      <c r="D19" s="67" t="e">
        <f>SUM(D13,D18)</f>
        <v>#DIV/0!</v>
      </c>
    </row>
    <row r="20" spans="1:4">
      <c r="C20" s="19"/>
      <c r="D20" s="19"/>
    </row>
    <row r="21" spans="1:4">
      <c r="C21" s="19"/>
      <c r="D21" s="19"/>
    </row>
    <row r="22" spans="1:4">
      <c r="C22" s="19"/>
      <c r="D22" s="19"/>
    </row>
    <row r="23" spans="1:4">
      <c r="C23" s="19"/>
      <c r="D23" s="19"/>
    </row>
    <row r="24" spans="1:4">
      <c r="C24" s="19"/>
      <c r="D24" s="19"/>
    </row>
    <row r="25" spans="1:4">
      <c r="C25" s="19"/>
      <c r="D25" s="19"/>
    </row>
    <row r="26" spans="1:4">
      <c r="C26" s="19"/>
      <c r="D26" s="19"/>
    </row>
    <row r="27" spans="1:4">
      <c r="C27" s="19"/>
      <c r="D27" s="19"/>
    </row>
    <row r="28" spans="1:4">
      <c r="C28" s="19"/>
      <c r="D28" s="19"/>
    </row>
    <row r="29" spans="1:4">
      <c r="C29" s="19"/>
      <c r="D29" s="19"/>
    </row>
    <row r="30" spans="1:4">
      <c r="C30" s="19"/>
      <c r="D30" s="19"/>
    </row>
  </sheetData>
  <conditionalFormatting sqref="B14:B17 B4:B12">
    <cfRule type="cellIs" dxfId="14" priority="16" operator="equal">
      <formula>0</formula>
    </cfRule>
  </conditionalFormatting>
  <conditionalFormatting sqref="B14:B17 B4:B12">
    <cfRule type="cellIs" dxfId="13" priority="15" operator="equal">
      <formula>1</formula>
    </cfRule>
  </conditionalFormatting>
  <conditionalFormatting sqref="B14:B17 B4:B12">
    <cfRule type="cellIs" dxfId="12" priority="14" operator="equal">
      <formula>2</formula>
    </cfRule>
  </conditionalFormatting>
  <conditionalFormatting sqref="B14:B17 B4:B12">
    <cfRule type="cellIs" dxfId="11" priority="13" operator="equal">
      <formula>3</formula>
    </cfRule>
  </conditionalFormatting>
  <conditionalFormatting sqref="B14:B17 B4:B12">
    <cfRule type="cellIs" dxfId="10" priority="12" operator="equal">
      <formula>4</formula>
    </cfRule>
  </conditionalFormatting>
  <conditionalFormatting sqref="C14:C17 C4:C12">
    <cfRule type="cellIs" dxfId="9" priority="10" operator="equal">
      <formula>0</formula>
    </cfRule>
  </conditionalFormatting>
  <conditionalFormatting sqref="C14:C17 C4:C12">
    <cfRule type="cellIs" dxfId="8" priority="9" operator="equal">
      <formula>1</formula>
    </cfRule>
  </conditionalFormatting>
  <conditionalFormatting sqref="C14:C17 C4:C12">
    <cfRule type="cellIs" dxfId="7" priority="8" operator="equal">
      <formula>2</formula>
    </cfRule>
  </conditionalFormatting>
  <conditionalFormatting sqref="C14:C17 C4:C12">
    <cfRule type="cellIs" dxfId="6" priority="7" operator="equal">
      <formula>3</formula>
    </cfRule>
  </conditionalFormatting>
  <conditionalFormatting sqref="C14:C17 C4:C12">
    <cfRule type="cellIs" dxfId="5" priority="6" operator="equal">
      <formula>4</formula>
    </cfRule>
  </conditionalFormatting>
  <conditionalFormatting sqref="D14:D17 D4:D12">
    <cfRule type="cellIs" dxfId="4" priority="5" operator="equal">
      <formula>0</formula>
    </cfRule>
  </conditionalFormatting>
  <conditionalFormatting sqref="D14:D17 D4:D12">
    <cfRule type="cellIs" dxfId="3" priority="4" operator="equal">
      <formula>1</formula>
    </cfRule>
  </conditionalFormatting>
  <conditionalFormatting sqref="D14:D17 D4:D12">
    <cfRule type="cellIs" dxfId="2" priority="3" operator="equal">
      <formula>2</formula>
    </cfRule>
  </conditionalFormatting>
  <conditionalFormatting sqref="D14:D17 D4:D12">
    <cfRule type="cellIs" dxfId="1" priority="2" operator="equal">
      <formula>3</formula>
    </cfRule>
  </conditionalFormatting>
  <conditionalFormatting sqref="D14:D17 D4:D12">
    <cfRule type="cellIs" dxfId="0" priority="1" operator="equal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D690-CCAF-4653-8CEC-81B3778AA454}">
  <dimension ref="A1:H27"/>
  <sheetViews>
    <sheetView zoomScale="80" zoomScaleNormal="80" workbookViewId="0">
      <selection activeCell="C4" sqref="C4"/>
    </sheetView>
  </sheetViews>
  <sheetFormatPr defaultColWidth="9.140625" defaultRowHeight="15"/>
  <cols>
    <col min="1" max="1" width="40" style="6" customWidth="1"/>
    <col min="2" max="2" width="46" style="6" customWidth="1"/>
    <col min="3" max="3" width="30.7109375" style="6" customWidth="1"/>
    <col min="4" max="4" width="27.85546875" style="6" customWidth="1"/>
    <col min="5" max="5" width="25.5703125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17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90.95" customHeight="1">
      <c r="A4" s="43" t="s">
        <v>19</v>
      </c>
      <c r="B4" s="4" t="s">
        <v>20</v>
      </c>
      <c r="C4" s="12"/>
      <c r="D4" s="13"/>
      <c r="E4" s="16"/>
      <c r="F4" s="14"/>
      <c r="G4" s="15"/>
      <c r="H4" s="34">
        <v>5</v>
      </c>
    </row>
    <row r="5" spans="1:8" ht="30.75">
      <c r="A5" s="44" t="s">
        <v>21</v>
      </c>
      <c r="B5" s="4" t="s">
        <v>22</v>
      </c>
      <c r="C5" s="12"/>
      <c r="D5" s="13"/>
      <c r="E5" s="16"/>
      <c r="F5" s="14"/>
      <c r="G5" s="15"/>
      <c r="H5" s="34">
        <v>5</v>
      </c>
    </row>
    <row r="6" spans="1:8" ht="86.25" customHeight="1">
      <c r="A6" s="44" t="s">
        <v>23</v>
      </c>
      <c r="B6" s="4" t="s">
        <v>24</v>
      </c>
      <c r="C6" s="12"/>
      <c r="D6" s="13"/>
      <c r="E6" s="16"/>
      <c r="F6" s="14"/>
      <c r="G6" s="15"/>
      <c r="H6" s="34">
        <v>5</v>
      </c>
    </row>
    <row r="7" spans="1:8" ht="86.25" customHeight="1">
      <c r="A7" s="44" t="s">
        <v>25</v>
      </c>
      <c r="B7" s="4" t="s">
        <v>26</v>
      </c>
      <c r="C7" s="12"/>
      <c r="D7" s="13"/>
      <c r="E7" s="16"/>
      <c r="F7" s="14"/>
      <c r="G7" s="15"/>
      <c r="H7" s="34">
        <v>5</v>
      </c>
    </row>
    <row r="8" spans="1:8" ht="84.75" customHeight="1">
      <c r="A8" s="44" t="s">
        <v>27</v>
      </c>
      <c r="B8" s="4" t="s">
        <v>28</v>
      </c>
      <c r="C8" s="12"/>
      <c r="D8" s="13"/>
      <c r="E8" s="16"/>
      <c r="F8" s="14"/>
      <c r="G8" s="15"/>
      <c r="H8" s="34">
        <v>5</v>
      </c>
    </row>
    <row r="9" spans="1:8" ht="16.5" customHeight="1">
      <c r="A9" s="3" t="s">
        <v>29</v>
      </c>
      <c r="B9" s="3" t="s">
        <v>18</v>
      </c>
      <c r="C9" s="10"/>
      <c r="D9" s="10"/>
      <c r="E9" s="10"/>
      <c r="F9" s="10"/>
      <c r="G9" s="10"/>
      <c r="H9" s="17">
        <f>AVERAGE(H3:H8)*60%</f>
        <v>3</v>
      </c>
    </row>
    <row r="10" spans="1:8" ht="60.75">
      <c r="A10" s="2" t="s">
        <v>30</v>
      </c>
      <c r="B10" s="4" t="s">
        <v>31</v>
      </c>
      <c r="C10" s="12"/>
      <c r="D10" s="36"/>
      <c r="E10" s="37"/>
      <c r="F10" s="38"/>
      <c r="G10" s="15"/>
      <c r="H10" s="34">
        <v>5</v>
      </c>
    </row>
    <row r="11" spans="1:8" ht="45.75">
      <c r="A11" s="2" t="s">
        <v>32</v>
      </c>
      <c r="B11" s="4" t="s">
        <v>33</v>
      </c>
      <c r="C11" s="12"/>
      <c r="D11" s="36"/>
      <c r="E11" s="37"/>
      <c r="F11" s="38"/>
      <c r="G11" s="15"/>
      <c r="H11" s="34">
        <v>5</v>
      </c>
    </row>
    <row r="12" spans="1:8">
      <c r="A12" s="3" t="s">
        <v>34</v>
      </c>
      <c r="B12" s="3"/>
      <c r="C12" s="3"/>
      <c r="D12" s="3"/>
      <c r="E12" s="3"/>
      <c r="F12" s="3"/>
      <c r="G12" s="3"/>
      <c r="H12" s="17">
        <f>AVERAGE(H10:H11)*20%</f>
        <v>1</v>
      </c>
    </row>
    <row r="13" spans="1:8" ht="30.75">
      <c r="A13" s="2" t="s">
        <v>35</v>
      </c>
      <c r="B13" s="4" t="s">
        <v>36</v>
      </c>
      <c r="C13" s="12"/>
      <c r="D13" s="13"/>
      <c r="E13" s="16"/>
      <c r="F13" s="14"/>
      <c r="G13" s="15"/>
      <c r="H13" s="34">
        <v>5</v>
      </c>
    </row>
    <row r="14" spans="1:8" ht="30.75">
      <c r="A14" s="2" t="s">
        <v>37</v>
      </c>
      <c r="B14" s="4" t="s">
        <v>38</v>
      </c>
      <c r="C14" s="12"/>
      <c r="D14" s="13"/>
      <c r="E14" s="16"/>
      <c r="F14" s="14"/>
      <c r="G14" s="15"/>
      <c r="H14" s="34">
        <v>5</v>
      </c>
    </row>
    <row r="15" spans="1:8">
      <c r="A15" s="2"/>
      <c r="B15" s="39"/>
      <c r="C15" s="39"/>
      <c r="D15" s="2"/>
      <c r="E15" s="2"/>
      <c r="F15" s="2"/>
      <c r="G15" s="2"/>
      <c r="H15" s="17">
        <f>AVERAGE(H13:H14)*20%</f>
        <v>1</v>
      </c>
    </row>
    <row r="16" spans="1:8">
      <c r="H16" s="19">
        <f>SUM(H9,H12,H15)</f>
        <v>5</v>
      </c>
    </row>
    <row r="20" spans="2:2">
      <c r="B20"/>
    </row>
    <row r="27" spans="2:2">
      <c r="B27"/>
    </row>
  </sheetData>
  <conditionalFormatting sqref="H4:H8 H10:H11 H13:H14">
    <cfRule type="cellIs" dxfId="50" priority="6" operator="equal">
      <formula>0</formula>
    </cfRule>
  </conditionalFormatting>
  <conditionalFormatting sqref="H4:H8 H10:H11 H13:H14">
    <cfRule type="cellIs" dxfId="49" priority="5" operator="equal">
      <formula>1</formula>
    </cfRule>
  </conditionalFormatting>
  <conditionalFormatting sqref="H4:H8 H10:H11 H13:H14">
    <cfRule type="cellIs" dxfId="48" priority="4" operator="equal">
      <formula>2</formula>
    </cfRule>
  </conditionalFormatting>
  <conditionalFormatting sqref="H4:H8 H10:H11 H13:H14">
    <cfRule type="cellIs" dxfId="47" priority="3" operator="equal">
      <formula>3</formula>
    </cfRule>
  </conditionalFormatting>
  <conditionalFormatting sqref="H4:H8 H10:H11 H13:H14">
    <cfRule type="cellIs" dxfId="46" priority="2" operator="equal">
      <formula>4</formula>
    </cfRule>
  </conditionalFormatting>
  <conditionalFormatting sqref="J6:J8">
    <cfRule type="cellIs" dxfId="45" priority="1" operator="equal">
      <formula>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777F3-51C1-4609-B545-5E0DB3DFA92D}">
  <dimension ref="A1:H21"/>
  <sheetViews>
    <sheetView zoomScale="80" zoomScaleNormal="80" workbookViewId="0">
      <selection activeCell="C4" sqref="C4"/>
    </sheetView>
  </sheetViews>
  <sheetFormatPr defaultColWidth="9.140625" defaultRowHeight="14.45"/>
  <cols>
    <col min="1" max="1" width="33.5703125" style="6" customWidth="1"/>
    <col min="2" max="2" width="30.7109375" style="6" customWidth="1"/>
    <col min="3" max="3" width="27.85546875" style="6" customWidth="1"/>
    <col min="4" max="4" width="25.5703125" style="6" customWidth="1"/>
    <col min="5" max="5" width="26.85546875" style="6" customWidth="1"/>
    <col min="6" max="6" width="26.7109375" style="6" customWidth="1"/>
    <col min="7" max="7" width="16.28515625" style="19" customWidth="1"/>
    <col min="8" max="8" width="14.28515625" style="19" customWidth="1"/>
    <col min="9" max="16384" width="9.140625" style="9"/>
  </cols>
  <sheetData>
    <row r="1" spans="1:8">
      <c r="A1" s="2"/>
      <c r="B1" s="7">
        <v>0</v>
      </c>
      <c r="C1" s="7">
        <v>1</v>
      </c>
      <c r="D1" s="7">
        <v>2</v>
      </c>
      <c r="E1" s="7">
        <v>3</v>
      </c>
      <c r="F1" s="7">
        <v>4</v>
      </c>
      <c r="G1" s="7"/>
      <c r="H1" s="8" t="s">
        <v>10</v>
      </c>
    </row>
    <row r="2" spans="1:8">
      <c r="A2" s="2"/>
      <c r="B2" s="7" t="s">
        <v>39</v>
      </c>
      <c r="C2" s="7" t="s">
        <v>40</v>
      </c>
      <c r="D2" s="7" t="s">
        <v>41</v>
      </c>
      <c r="E2" s="7" t="s">
        <v>42</v>
      </c>
      <c r="F2" s="7" t="s">
        <v>43</v>
      </c>
      <c r="G2" s="7" t="s">
        <v>44</v>
      </c>
      <c r="H2" s="8" t="s">
        <v>16</v>
      </c>
    </row>
    <row r="3" spans="1:8">
      <c r="A3" s="3" t="s">
        <v>45</v>
      </c>
      <c r="B3" s="10"/>
      <c r="C3" s="10"/>
      <c r="D3" s="10"/>
      <c r="E3" s="10"/>
      <c r="F3" s="10"/>
      <c r="G3" s="17">
        <f>G4+G5+G6+G7+G8+G9</f>
        <v>100</v>
      </c>
      <c r="H3" s="17"/>
    </row>
    <row r="4" spans="1:8" s="11" customFormat="1" ht="90.95" customHeight="1">
      <c r="A4" s="4" t="s">
        <v>46</v>
      </c>
      <c r="B4" s="12" t="s">
        <v>47</v>
      </c>
      <c r="C4" s="13" t="s">
        <v>48</v>
      </c>
      <c r="D4" s="16" t="s">
        <v>49</v>
      </c>
      <c r="E4" s="14" t="s">
        <v>50</v>
      </c>
      <c r="F4" s="15" t="s">
        <v>51</v>
      </c>
      <c r="G4" s="18">
        <v>10</v>
      </c>
      <c r="H4" s="34"/>
    </row>
    <row r="5" spans="1:8" ht="108.95" customHeight="1">
      <c r="A5" s="2" t="s">
        <v>52</v>
      </c>
      <c r="B5" s="12" t="s">
        <v>53</v>
      </c>
      <c r="C5" s="13" t="s">
        <v>54</v>
      </c>
      <c r="D5" s="16" t="s">
        <v>55</v>
      </c>
      <c r="E5" s="14" t="s">
        <v>56</v>
      </c>
      <c r="F5" s="15" t="s">
        <v>57</v>
      </c>
      <c r="G5" s="18">
        <v>10</v>
      </c>
      <c r="H5" s="34"/>
    </row>
    <row r="6" spans="1:8" ht="72" customHeight="1">
      <c r="A6" s="2" t="s">
        <v>58</v>
      </c>
      <c r="B6" s="12" t="s">
        <v>59</v>
      </c>
      <c r="C6" s="13" t="s">
        <v>60</v>
      </c>
      <c r="D6" s="16" t="s">
        <v>61</v>
      </c>
      <c r="E6" s="14" t="s">
        <v>62</v>
      </c>
      <c r="F6" s="15" t="s">
        <v>63</v>
      </c>
      <c r="G6" s="18">
        <v>25</v>
      </c>
      <c r="H6" s="34"/>
    </row>
    <row r="7" spans="1:8" ht="84.6" customHeight="1">
      <c r="A7" s="2" t="s">
        <v>64</v>
      </c>
      <c r="B7" s="12" t="s">
        <v>65</v>
      </c>
      <c r="C7" s="13" t="s">
        <v>66</v>
      </c>
      <c r="D7" s="16" t="s">
        <v>67</v>
      </c>
      <c r="E7" s="14" t="s">
        <v>68</v>
      </c>
      <c r="F7" s="15" t="s">
        <v>69</v>
      </c>
      <c r="G7" s="18">
        <v>25</v>
      </c>
      <c r="H7" s="34"/>
    </row>
    <row r="8" spans="1:8" ht="88.5" customHeight="1">
      <c r="A8" s="2" t="s">
        <v>70</v>
      </c>
      <c r="B8" s="12" t="s">
        <v>71</v>
      </c>
      <c r="C8" s="13" t="s">
        <v>72</v>
      </c>
      <c r="D8" s="16" t="s">
        <v>73</v>
      </c>
      <c r="E8" s="14" t="s">
        <v>74</v>
      </c>
      <c r="F8" s="15" t="s">
        <v>75</v>
      </c>
      <c r="G8" s="18">
        <v>15</v>
      </c>
      <c r="H8" s="34"/>
    </row>
    <row r="9" spans="1:8" ht="147" customHeight="1">
      <c r="A9" s="2" t="s">
        <v>76</v>
      </c>
      <c r="B9" s="12" t="s">
        <v>77</v>
      </c>
      <c r="C9" s="36" t="s">
        <v>78</v>
      </c>
      <c r="D9" s="37" t="s">
        <v>79</v>
      </c>
      <c r="E9" s="38" t="s">
        <v>80</v>
      </c>
      <c r="F9" s="15" t="s">
        <v>81</v>
      </c>
      <c r="G9" s="18">
        <v>15</v>
      </c>
      <c r="H9" s="34"/>
    </row>
    <row r="10" spans="1:8">
      <c r="A10" s="3" t="s">
        <v>82</v>
      </c>
      <c r="B10" s="3"/>
      <c r="C10" s="3"/>
      <c r="D10" s="3"/>
      <c r="E10" s="3"/>
      <c r="F10" s="3"/>
      <c r="G10" s="17">
        <f>G11+G12+G13+G14</f>
        <v>100</v>
      </c>
      <c r="H10" s="35"/>
    </row>
    <row r="11" spans="1:8" ht="29.1">
      <c r="A11" s="2" t="s">
        <v>83</v>
      </c>
      <c r="B11" s="12" t="s">
        <v>84</v>
      </c>
      <c r="C11" s="13" t="s">
        <v>85</v>
      </c>
      <c r="D11" s="16" t="s">
        <v>86</v>
      </c>
      <c r="E11" s="14" t="s">
        <v>87</v>
      </c>
      <c r="F11" s="15" t="s">
        <v>88</v>
      </c>
      <c r="G11" s="18">
        <v>25</v>
      </c>
      <c r="H11" s="34"/>
    </row>
    <row r="12" spans="1:8" ht="29.1">
      <c r="A12" s="2" t="s">
        <v>89</v>
      </c>
      <c r="B12" s="12" t="s">
        <v>39</v>
      </c>
      <c r="C12" s="13" t="s">
        <v>40</v>
      </c>
      <c r="D12" s="16" t="s">
        <v>41</v>
      </c>
      <c r="E12" s="14" t="s">
        <v>42</v>
      </c>
      <c r="F12" s="15" t="s">
        <v>43</v>
      </c>
      <c r="G12" s="18">
        <v>25</v>
      </c>
      <c r="H12" s="34"/>
    </row>
    <row r="13" spans="1:8" ht="29.1">
      <c r="A13" s="5" t="s">
        <v>90</v>
      </c>
      <c r="B13" s="12" t="s">
        <v>39</v>
      </c>
      <c r="C13" s="13" t="s">
        <v>40</v>
      </c>
      <c r="D13" s="16" t="s">
        <v>41</v>
      </c>
      <c r="E13" s="14" t="s">
        <v>42</v>
      </c>
      <c r="F13" s="15" t="s">
        <v>43</v>
      </c>
      <c r="G13" s="18">
        <v>25</v>
      </c>
      <c r="H13" s="34"/>
    </row>
    <row r="14" spans="1:8" ht="57.95">
      <c r="A14" s="2" t="s">
        <v>91</v>
      </c>
      <c r="B14" s="12" t="s">
        <v>92</v>
      </c>
      <c r="C14" s="13" t="s">
        <v>93</v>
      </c>
      <c r="D14" s="16" t="s">
        <v>94</v>
      </c>
      <c r="E14" s="14" t="s">
        <v>95</v>
      </c>
      <c r="F14" s="15" t="s">
        <v>96</v>
      </c>
      <c r="G14" s="18">
        <v>25</v>
      </c>
      <c r="H14" s="34"/>
    </row>
    <row r="15" spans="1:8">
      <c r="A15" s="21" t="s">
        <v>97</v>
      </c>
      <c r="B15" s="3"/>
      <c r="C15" s="3"/>
      <c r="D15" s="3"/>
      <c r="E15" s="3"/>
      <c r="F15" s="3"/>
      <c r="G15" s="17">
        <f>G16+G17+G18+G19+G20+G21</f>
        <v>100</v>
      </c>
      <c r="H15" s="35"/>
    </row>
    <row r="16" spans="1:8" ht="57.95">
      <c r="A16" s="2" t="s">
        <v>98</v>
      </c>
      <c r="B16" s="20" t="s">
        <v>99</v>
      </c>
      <c r="C16" s="13" t="s">
        <v>100</v>
      </c>
      <c r="D16" s="16" t="s">
        <v>101</v>
      </c>
      <c r="E16" s="14" t="s">
        <v>102</v>
      </c>
      <c r="F16" s="15" t="s">
        <v>103</v>
      </c>
      <c r="G16" s="18">
        <v>20</v>
      </c>
      <c r="H16" s="34"/>
    </row>
    <row r="17" spans="1:8" ht="57.95">
      <c r="A17" s="2" t="s">
        <v>104</v>
      </c>
      <c r="B17" s="20" t="s">
        <v>105</v>
      </c>
      <c r="C17" s="13" t="s">
        <v>106</v>
      </c>
      <c r="D17" s="16" t="s">
        <v>107</v>
      </c>
      <c r="E17" s="14" t="s">
        <v>108</v>
      </c>
      <c r="F17" s="15" t="s">
        <v>109</v>
      </c>
      <c r="G17" s="18">
        <v>20</v>
      </c>
      <c r="H17" s="34"/>
    </row>
    <row r="18" spans="1:8" ht="43.5">
      <c r="A18" s="2" t="s">
        <v>110</v>
      </c>
      <c r="B18" s="20" t="s">
        <v>111</v>
      </c>
      <c r="C18" s="33" t="s">
        <v>112</v>
      </c>
      <c r="D18" s="16" t="s">
        <v>113</v>
      </c>
      <c r="E18" s="14" t="s">
        <v>114</v>
      </c>
      <c r="F18" s="15" t="s">
        <v>115</v>
      </c>
      <c r="G18" s="18">
        <v>20</v>
      </c>
      <c r="H18" s="34"/>
    </row>
    <row r="19" spans="1:8" ht="29.1">
      <c r="A19" s="2" t="s">
        <v>116</v>
      </c>
      <c r="B19" s="12" t="s">
        <v>39</v>
      </c>
      <c r="C19" s="13" t="s">
        <v>40</v>
      </c>
      <c r="D19" s="16" t="s">
        <v>41</v>
      </c>
      <c r="E19" s="14" t="s">
        <v>42</v>
      </c>
      <c r="F19" s="15" t="s">
        <v>43</v>
      </c>
      <c r="G19" s="18">
        <v>10</v>
      </c>
      <c r="H19" s="34"/>
    </row>
    <row r="20" spans="1:8" ht="29.1">
      <c r="A20" s="2" t="s">
        <v>117</v>
      </c>
      <c r="B20" s="12" t="s">
        <v>39</v>
      </c>
      <c r="C20" s="13" t="s">
        <v>40</v>
      </c>
      <c r="D20" s="16" t="s">
        <v>41</v>
      </c>
      <c r="E20" s="14" t="s">
        <v>42</v>
      </c>
      <c r="F20" s="15" t="s">
        <v>43</v>
      </c>
      <c r="G20" s="18">
        <v>20</v>
      </c>
      <c r="H20" s="34"/>
    </row>
    <row r="21" spans="1:8" ht="43.5">
      <c r="A21" s="6" t="s">
        <v>118</v>
      </c>
      <c r="B21" s="12" t="s">
        <v>39</v>
      </c>
      <c r="C21" s="13" t="s">
        <v>40</v>
      </c>
      <c r="D21" s="16" t="s">
        <v>41</v>
      </c>
      <c r="E21" s="14" t="s">
        <v>42</v>
      </c>
      <c r="F21" s="15" t="s">
        <v>43</v>
      </c>
      <c r="G21" s="19">
        <v>10</v>
      </c>
      <c r="H21" s="34"/>
    </row>
  </sheetData>
  <conditionalFormatting sqref="H4:H9 H11:H14 H16:H21">
    <cfRule type="cellIs" dxfId="44" priority="6" operator="equal">
      <formula>0</formula>
    </cfRule>
  </conditionalFormatting>
  <conditionalFormatting sqref="H4:H9 H11:H14 H16:H21">
    <cfRule type="cellIs" dxfId="43" priority="5" operator="equal">
      <formula>1</formula>
    </cfRule>
  </conditionalFormatting>
  <conditionalFormatting sqref="H4:H9 H11:H14 H16:H21">
    <cfRule type="cellIs" dxfId="42" priority="4" operator="equal">
      <formula>2</formula>
    </cfRule>
  </conditionalFormatting>
  <conditionalFormatting sqref="H4:H9 H11:H14 H16:H21">
    <cfRule type="cellIs" dxfId="41" priority="3" operator="equal">
      <formula>3</formula>
    </cfRule>
  </conditionalFormatting>
  <conditionalFormatting sqref="H4:H9 H11:H14 H16:H21">
    <cfRule type="cellIs" dxfId="40" priority="2" operator="equal">
      <formula>4</formula>
    </cfRule>
  </conditionalFormatting>
  <conditionalFormatting sqref="J6:J7">
    <cfRule type="cellIs" dxfId="39" priority="1" operator="equal">
      <formula>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A7EB-161F-4FFF-BE0B-F3181F3F3764}">
  <dimension ref="A1:H39"/>
  <sheetViews>
    <sheetView zoomScale="80" zoomScaleNormal="80" workbookViewId="0"/>
  </sheetViews>
  <sheetFormatPr defaultColWidth="9.140625" defaultRowHeight="15"/>
  <cols>
    <col min="1" max="1" width="35.7109375" style="6" bestFit="1" customWidth="1"/>
    <col min="2" max="2" width="46" style="6" customWidth="1"/>
    <col min="3" max="3" width="30.7109375" style="6" customWidth="1"/>
    <col min="4" max="4" width="27.85546875" style="6" customWidth="1"/>
    <col min="5" max="5" width="25.5703125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119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148.5" customHeight="1">
      <c r="A4" s="43" t="s">
        <v>19</v>
      </c>
      <c r="B4" s="4" t="s">
        <v>120</v>
      </c>
      <c r="C4" s="12" t="s">
        <v>121</v>
      </c>
      <c r="D4" s="13" t="s">
        <v>122</v>
      </c>
      <c r="E4" s="16" t="s">
        <v>123</v>
      </c>
      <c r="F4" s="14" t="s">
        <v>124</v>
      </c>
      <c r="G4" s="15" t="s">
        <v>125</v>
      </c>
      <c r="H4" s="34">
        <v>5</v>
      </c>
    </row>
    <row r="5" spans="1:8" ht="121.5">
      <c r="A5" s="44" t="s">
        <v>21</v>
      </c>
      <c r="B5" s="4" t="s">
        <v>126</v>
      </c>
      <c r="C5" s="12" t="s">
        <v>127</v>
      </c>
      <c r="D5" s="13" t="s">
        <v>128</v>
      </c>
      <c r="E5" s="16" t="s">
        <v>129</v>
      </c>
      <c r="F5" s="14" t="s">
        <v>130</v>
      </c>
      <c r="G5" s="15" t="s">
        <v>131</v>
      </c>
      <c r="H5" s="34">
        <v>5</v>
      </c>
    </row>
    <row r="6" spans="1:8" ht="86.25" customHeight="1">
      <c r="A6" s="44" t="s">
        <v>23</v>
      </c>
      <c r="B6" s="4" t="s">
        <v>24</v>
      </c>
      <c r="C6" s="12"/>
      <c r="D6" s="13"/>
      <c r="E6" s="16"/>
      <c r="F6" s="14"/>
      <c r="G6" s="15"/>
      <c r="H6" s="34">
        <v>5</v>
      </c>
    </row>
    <row r="7" spans="1:8" ht="86.25" customHeight="1">
      <c r="A7" s="44" t="s">
        <v>25</v>
      </c>
      <c r="B7" s="4" t="s">
        <v>26</v>
      </c>
      <c r="C7" s="12" t="s">
        <v>132</v>
      </c>
      <c r="D7" s="13" t="s">
        <v>133</v>
      </c>
      <c r="E7" s="16" t="s">
        <v>134</v>
      </c>
      <c r="F7" s="14" t="s">
        <v>135</v>
      </c>
      <c r="G7" s="15" t="s">
        <v>136</v>
      </c>
      <c r="H7" s="34">
        <v>5</v>
      </c>
    </row>
    <row r="8" spans="1:8" ht="86.25" customHeight="1">
      <c r="A8" s="44" t="s">
        <v>137</v>
      </c>
      <c r="B8" s="4" t="s">
        <v>138</v>
      </c>
      <c r="C8" s="12"/>
      <c r="D8" s="13"/>
      <c r="E8" s="16"/>
      <c r="F8" s="14"/>
      <c r="G8" s="15"/>
      <c r="H8" s="34">
        <v>5</v>
      </c>
    </row>
    <row r="9" spans="1:8" ht="86.25" customHeight="1">
      <c r="A9" s="44" t="s">
        <v>30</v>
      </c>
      <c r="B9" s="4" t="s">
        <v>31</v>
      </c>
      <c r="C9" s="12"/>
      <c r="D9" s="13"/>
      <c r="E9" s="16"/>
      <c r="F9" s="14"/>
      <c r="G9" s="15"/>
      <c r="H9" s="34">
        <v>5</v>
      </c>
    </row>
    <row r="10" spans="1:8" ht="16.5" customHeight="1">
      <c r="A10" s="3" t="s">
        <v>139</v>
      </c>
      <c r="B10" s="3" t="s">
        <v>18</v>
      </c>
      <c r="C10" s="10"/>
      <c r="D10" s="10"/>
      <c r="E10" s="10"/>
      <c r="F10" s="10"/>
      <c r="G10" s="10"/>
      <c r="H10" s="17">
        <f>AVERAGE(H4:H9)*70%</f>
        <v>3.5</v>
      </c>
    </row>
    <row r="11" spans="1:8" ht="60.75">
      <c r="A11" s="2" t="s">
        <v>32</v>
      </c>
      <c r="B11" s="4" t="s">
        <v>33</v>
      </c>
      <c r="C11" s="12"/>
      <c r="D11" s="36"/>
      <c r="E11" s="37"/>
      <c r="F11" s="38"/>
      <c r="G11" s="15" t="s">
        <v>140</v>
      </c>
      <c r="H11" s="34">
        <v>5</v>
      </c>
    </row>
    <row r="12" spans="1:8">
      <c r="A12" s="3" t="s">
        <v>34</v>
      </c>
      <c r="B12" s="3"/>
      <c r="C12" s="3"/>
      <c r="D12" s="3"/>
      <c r="E12" s="3"/>
      <c r="F12" s="3"/>
      <c r="G12" s="3"/>
      <c r="H12" s="17">
        <f>AVERAGE(H11:H11)*10%</f>
        <v>0.5</v>
      </c>
    </row>
    <row r="13" spans="1:8" ht="30.75">
      <c r="A13" s="2" t="s">
        <v>35</v>
      </c>
      <c r="B13" s="4" t="s">
        <v>141</v>
      </c>
      <c r="C13" s="12" t="s">
        <v>142</v>
      </c>
      <c r="D13" s="13" t="s">
        <v>143</v>
      </c>
      <c r="E13" s="16" t="s">
        <v>144</v>
      </c>
      <c r="F13" s="38" t="s">
        <v>145</v>
      </c>
      <c r="G13" s="15" t="s">
        <v>146</v>
      </c>
      <c r="H13" s="34">
        <v>5</v>
      </c>
    </row>
    <row r="14" spans="1:8" ht="30.75">
      <c r="A14" s="2" t="s">
        <v>37</v>
      </c>
      <c r="B14" s="4" t="s">
        <v>147</v>
      </c>
      <c r="C14" s="12" t="s">
        <v>148</v>
      </c>
      <c r="D14" s="13" t="s">
        <v>149</v>
      </c>
      <c r="E14" s="16" t="s">
        <v>150</v>
      </c>
      <c r="F14" s="38" t="s">
        <v>151</v>
      </c>
      <c r="G14" s="15" t="s">
        <v>152</v>
      </c>
      <c r="H14" s="34">
        <v>5</v>
      </c>
    </row>
    <row r="15" spans="1:8">
      <c r="A15" s="2"/>
      <c r="B15" s="39"/>
      <c r="C15" s="39"/>
      <c r="D15" s="2"/>
      <c r="E15" s="2"/>
      <c r="F15" s="2"/>
      <c r="G15" s="2"/>
      <c r="H15" s="17">
        <f>AVERAGE(H13:H14)*20%</f>
        <v>1</v>
      </c>
    </row>
    <row r="16" spans="1:8">
      <c r="H16" s="19">
        <f>SUM(H10,H12,H15)</f>
        <v>5</v>
      </c>
    </row>
    <row r="20" spans="2:2">
      <c r="B20"/>
    </row>
    <row r="27" spans="2:2">
      <c r="B27"/>
    </row>
    <row r="36" spans="1:2">
      <c r="A36" s="6" t="s">
        <v>153</v>
      </c>
    </row>
    <row r="37" spans="1:2">
      <c r="A37" s="6" t="s">
        <v>154</v>
      </c>
      <c r="B37" s="6" t="s">
        <v>155</v>
      </c>
    </row>
    <row r="38" spans="1:2">
      <c r="A38" s="6" t="s">
        <v>156</v>
      </c>
    </row>
    <row r="39" spans="1:2">
      <c r="A39" s="6" t="s">
        <v>157</v>
      </c>
    </row>
  </sheetData>
  <conditionalFormatting sqref="H4:H9 H13:H14 H11">
    <cfRule type="cellIs" dxfId="38" priority="6" operator="equal">
      <formula>0</formula>
    </cfRule>
  </conditionalFormatting>
  <conditionalFormatting sqref="H4:H9 H13:H14 H11">
    <cfRule type="cellIs" dxfId="37" priority="5" operator="equal">
      <formula>1</formula>
    </cfRule>
  </conditionalFormatting>
  <conditionalFormatting sqref="H4:H9 H13:H14 H11">
    <cfRule type="cellIs" dxfId="36" priority="4" operator="equal">
      <formula>2</formula>
    </cfRule>
  </conditionalFormatting>
  <conditionalFormatting sqref="H4:H9 H13:H14 H11">
    <cfRule type="cellIs" dxfId="35" priority="3" operator="equal">
      <formula>3</formula>
    </cfRule>
  </conditionalFormatting>
  <conditionalFormatting sqref="H4:H9 H13:H14 H11">
    <cfRule type="cellIs" dxfId="34" priority="2" operator="equal">
      <formula>4</formula>
    </cfRule>
  </conditionalFormatting>
  <conditionalFormatting sqref="J6:J9">
    <cfRule type="cellIs" dxfId="33" priority="1" operator="equal">
      <formula>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E2FB-6FB2-4833-8243-DB1BF9A43055}">
  <dimension ref="A1:H30"/>
  <sheetViews>
    <sheetView topLeftCell="A7" zoomScale="80" zoomScaleNormal="80" workbookViewId="0">
      <selection activeCell="A4" sqref="A4:A17"/>
    </sheetView>
  </sheetViews>
  <sheetFormatPr defaultColWidth="9.140625" defaultRowHeight="15"/>
  <cols>
    <col min="1" max="1" width="27" style="6" customWidth="1"/>
    <col min="2" max="2" width="46" style="6" customWidth="1"/>
    <col min="3" max="3" width="30.7109375" style="6" customWidth="1"/>
    <col min="4" max="4" width="32.85546875" style="6" customWidth="1"/>
    <col min="5" max="5" width="32" style="6" customWidth="1"/>
    <col min="6" max="6" width="38.2851562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 ht="30.75">
      <c r="A3" s="3" t="s">
        <v>158</v>
      </c>
      <c r="B3" s="3" t="s">
        <v>18</v>
      </c>
      <c r="C3" s="10"/>
      <c r="D3" s="10"/>
      <c r="E3" s="10"/>
      <c r="F3" s="10"/>
      <c r="G3" s="10"/>
      <c r="H3" s="17"/>
    </row>
    <row r="4" spans="1:8" ht="30.75">
      <c r="A4" s="44" t="s">
        <v>159</v>
      </c>
      <c r="B4" s="2" t="s">
        <v>160</v>
      </c>
      <c r="C4" s="12" t="s">
        <v>161</v>
      </c>
      <c r="D4" s="13" t="s">
        <v>162</v>
      </c>
      <c r="E4" s="16" t="s">
        <v>163</v>
      </c>
      <c r="F4" s="14" t="s">
        <v>164</v>
      </c>
      <c r="G4" s="15" t="s">
        <v>165</v>
      </c>
      <c r="H4" s="34"/>
    </row>
    <row r="5" spans="1:8" ht="45.75">
      <c r="A5" s="44" t="s">
        <v>166</v>
      </c>
      <c r="B5" s="2" t="s">
        <v>167</v>
      </c>
      <c r="C5" s="12" t="s">
        <v>168</v>
      </c>
      <c r="D5" s="13" t="s">
        <v>169</v>
      </c>
      <c r="E5" s="16" t="s">
        <v>170</v>
      </c>
      <c r="F5" s="14" t="s">
        <v>171</v>
      </c>
      <c r="G5" s="15" t="s">
        <v>172</v>
      </c>
      <c r="H5" s="34"/>
    </row>
    <row r="6" spans="1:8" s="11" customFormat="1" ht="60.75">
      <c r="A6" s="44" t="s">
        <v>173</v>
      </c>
      <c r="B6" s="2" t="s">
        <v>174</v>
      </c>
      <c r="C6" s="12" t="s">
        <v>175</v>
      </c>
      <c r="D6" s="13" t="s">
        <v>176</v>
      </c>
      <c r="E6" s="16" t="s">
        <v>177</v>
      </c>
      <c r="F6" s="14" t="s">
        <v>178</v>
      </c>
      <c r="G6" s="15" t="s">
        <v>179</v>
      </c>
      <c r="H6" s="34"/>
    </row>
    <row r="7" spans="1:8" s="11" customFormat="1" ht="60.75">
      <c r="A7" s="44" t="s">
        <v>180</v>
      </c>
      <c r="B7" s="2" t="s">
        <v>181</v>
      </c>
      <c r="C7" s="12" t="s">
        <v>182</v>
      </c>
      <c r="D7" s="13" t="s">
        <v>183</v>
      </c>
      <c r="E7" s="16" t="s">
        <v>184</v>
      </c>
      <c r="F7" s="14" t="s">
        <v>185</v>
      </c>
      <c r="G7" s="15" t="s">
        <v>186</v>
      </c>
      <c r="H7" s="34"/>
    </row>
    <row r="8" spans="1:8" ht="45.75">
      <c r="A8" s="44" t="s">
        <v>187</v>
      </c>
      <c r="B8" s="2" t="s">
        <v>188</v>
      </c>
      <c r="C8" s="12" t="s">
        <v>189</v>
      </c>
      <c r="D8" s="13" t="s">
        <v>190</v>
      </c>
      <c r="E8" s="16" t="s">
        <v>191</v>
      </c>
      <c r="F8" s="14" t="s">
        <v>192</v>
      </c>
      <c r="G8" s="15" t="s">
        <v>193</v>
      </c>
      <c r="H8" s="34"/>
    </row>
    <row r="9" spans="1:8" ht="60.75">
      <c r="A9" s="44" t="s">
        <v>194</v>
      </c>
      <c r="B9" s="2" t="s">
        <v>195</v>
      </c>
      <c r="C9" s="12" t="s">
        <v>196</v>
      </c>
      <c r="D9" s="13" t="s">
        <v>197</v>
      </c>
      <c r="E9" s="16" t="s">
        <v>198</v>
      </c>
      <c r="F9" s="14" t="s">
        <v>199</v>
      </c>
      <c r="G9" s="15" t="s">
        <v>200</v>
      </c>
      <c r="H9" s="34"/>
    </row>
    <row r="10" spans="1:8" ht="45.75">
      <c r="A10" s="44" t="s">
        <v>201</v>
      </c>
      <c r="B10" s="2" t="s">
        <v>202</v>
      </c>
      <c r="C10" s="12" t="s">
        <v>203</v>
      </c>
      <c r="D10" s="13" t="s">
        <v>204</v>
      </c>
      <c r="E10" s="16" t="s">
        <v>205</v>
      </c>
      <c r="F10" s="14" t="s">
        <v>206</v>
      </c>
      <c r="G10" s="15" t="s">
        <v>207</v>
      </c>
      <c r="H10" s="63"/>
    </row>
    <row r="11" spans="1:8" ht="45.75">
      <c r="A11" s="70" t="s">
        <v>208</v>
      </c>
      <c r="B11" s="2" t="s">
        <v>209</v>
      </c>
      <c r="C11" s="12" t="s">
        <v>210</v>
      </c>
      <c r="D11" s="13" t="s">
        <v>211</v>
      </c>
      <c r="E11" s="16" t="s">
        <v>212</v>
      </c>
      <c r="F11" s="14" t="s">
        <v>213</v>
      </c>
      <c r="G11" s="15" t="s">
        <v>214</v>
      </c>
      <c r="H11" s="63"/>
    </row>
    <row r="12" spans="1:8" ht="30.75">
      <c r="A12" s="44" t="s">
        <v>215</v>
      </c>
      <c r="B12" s="2" t="s">
        <v>216</v>
      </c>
      <c r="C12" s="12" t="s">
        <v>217</v>
      </c>
      <c r="D12" s="13" t="s">
        <v>218</v>
      </c>
      <c r="E12" s="16" t="s">
        <v>219</v>
      </c>
      <c r="F12" s="14" t="s">
        <v>220</v>
      </c>
      <c r="G12" s="15" t="s">
        <v>221</v>
      </c>
      <c r="H12" s="63"/>
    </row>
    <row r="13" spans="1:8" ht="16.5" customHeight="1">
      <c r="A13" s="3" t="s">
        <v>222</v>
      </c>
      <c r="B13" s="3" t="s">
        <v>18</v>
      </c>
      <c r="C13" s="10"/>
      <c r="D13" s="10"/>
      <c r="E13" s="10"/>
      <c r="F13" s="10"/>
      <c r="G13" s="10"/>
      <c r="H13" s="64" t="e">
        <f>AVERAGE(H4:H12)*85%</f>
        <v>#DIV/0!</v>
      </c>
    </row>
    <row r="14" spans="1:8" ht="45.75">
      <c r="A14" s="44" t="s">
        <v>223</v>
      </c>
      <c r="B14" s="4" t="s">
        <v>224</v>
      </c>
      <c r="C14" s="12" t="s">
        <v>225</v>
      </c>
      <c r="D14" s="13" t="s">
        <v>226</v>
      </c>
      <c r="E14" s="16" t="s">
        <v>227</v>
      </c>
      <c r="F14" s="14" t="s">
        <v>228</v>
      </c>
      <c r="G14" s="15" t="s">
        <v>229</v>
      </c>
      <c r="H14" s="34"/>
    </row>
    <row r="15" spans="1:8" ht="63" customHeight="1">
      <c r="A15" s="44" t="s">
        <v>230</v>
      </c>
      <c r="B15" s="4" t="s">
        <v>31</v>
      </c>
      <c r="C15" s="12" t="s">
        <v>231</v>
      </c>
      <c r="D15" s="13" t="s">
        <v>232</v>
      </c>
      <c r="E15" s="16" t="s">
        <v>233</v>
      </c>
      <c r="F15" s="14" t="s">
        <v>234</v>
      </c>
      <c r="G15" s="15" t="s">
        <v>235</v>
      </c>
      <c r="H15" s="34"/>
    </row>
    <row r="16" spans="1:8" ht="63" customHeight="1">
      <c r="A16" s="44" t="s">
        <v>236</v>
      </c>
      <c r="B16" s="4" t="s">
        <v>237</v>
      </c>
      <c r="C16" s="12" t="s">
        <v>238</v>
      </c>
      <c r="D16" s="13" t="s">
        <v>239</v>
      </c>
      <c r="E16" s="16" t="s">
        <v>239</v>
      </c>
      <c r="F16" s="14" t="s">
        <v>240</v>
      </c>
      <c r="G16" s="15" t="s">
        <v>241</v>
      </c>
      <c r="H16" s="34"/>
    </row>
    <row r="17" spans="1:8" ht="45.75">
      <c r="A17" s="44" t="s">
        <v>242</v>
      </c>
      <c r="B17" s="4" t="s">
        <v>243</v>
      </c>
      <c r="C17" s="12" t="s">
        <v>244</v>
      </c>
      <c r="D17" s="36" t="s">
        <v>245</v>
      </c>
      <c r="E17" s="37" t="s">
        <v>246</v>
      </c>
      <c r="F17" s="38" t="s">
        <v>247</v>
      </c>
      <c r="G17" s="15" t="s">
        <v>248</v>
      </c>
      <c r="H17" s="34"/>
    </row>
    <row r="18" spans="1:8">
      <c r="A18" s="21"/>
      <c r="B18" s="21"/>
      <c r="C18" s="21"/>
      <c r="D18" s="21"/>
      <c r="E18" s="21"/>
      <c r="F18" s="21"/>
      <c r="G18" s="21"/>
      <c r="H18" s="68" t="e">
        <f>AVERAGE(H14:H17)*15%</f>
        <v>#DIV/0!</v>
      </c>
    </row>
    <row r="19" spans="1:8">
      <c r="A19" s="65"/>
      <c r="B19" s="66"/>
      <c r="C19" s="66"/>
      <c r="D19" s="66"/>
      <c r="E19" s="66"/>
      <c r="F19" s="66"/>
      <c r="G19" s="69" t="s">
        <v>249</v>
      </c>
      <c r="H19" s="67" t="e">
        <f>SUM(H13,H18)</f>
        <v>#DIV/0!</v>
      </c>
    </row>
    <row r="23" spans="1:8">
      <c r="B23"/>
    </row>
    <row r="30" spans="1:8">
      <c r="B30"/>
    </row>
  </sheetData>
  <conditionalFormatting sqref="H14:H17 H4:H12">
    <cfRule type="cellIs" dxfId="32" priority="6" operator="equal">
      <formula>0</formula>
    </cfRule>
  </conditionalFormatting>
  <conditionalFormatting sqref="H14:H17 H4:H12">
    <cfRule type="cellIs" dxfId="31" priority="5" operator="equal">
      <formula>1</formula>
    </cfRule>
  </conditionalFormatting>
  <conditionalFormatting sqref="H14:H17 H4:H12">
    <cfRule type="cellIs" dxfId="30" priority="4" operator="equal">
      <formula>2</formula>
    </cfRule>
  </conditionalFormatting>
  <conditionalFormatting sqref="H14:H17 H4:H12">
    <cfRule type="cellIs" dxfId="29" priority="3" operator="equal">
      <formula>3</formula>
    </cfRule>
  </conditionalFormatting>
  <conditionalFormatting sqref="H14:H17 H4:H12">
    <cfRule type="cellIs" dxfId="28" priority="2" operator="equal">
      <formula>4</formula>
    </cfRule>
  </conditionalFormatting>
  <conditionalFormatting sqref="J9:J12">
    <cfRule type="cellIs" dxfId="27" priority="1" operator="equal">
      <formula>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5BF2-C84B-4102-9ED9-8E99C65F313A}">
  <dimension ref="A1:H39"/>
  <sheetViews>
    <sheetView topLeftCell="F8" zoomScale="80" zoomScaleNormal="80" workbookViewId="0">
      <selection activeCell="F8" sqref="F8"/>
    </sheetView>
  </sheetViews>
  <sheetFormatPr defaultColWidth="9.140625" defaultRowHeight="15"/>
  <cols>
    <col min="1" max="1" width="35.7109375" style="6" bestFit="1" customWidth="1"/>
    <col min="2" max="2" width="46" style="6" customWidth="1"/>
    <col min="3" max="3" width="30.7109375" style="6" customWidth="1"/>
    <col min="4" max="4" width="27.85546875" style="6" customWidth="1"/>
    <col min="5" max="5" width="27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250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148.5" customHeight="1">
      <c r="A4" s="43" t="s">
        <v>19</v>
      </c>
      <c r="B4" s="4" t="s">
        <v>120</v>
      </c>
      <c r="C4" s="12" t="s">
        <v>251</v>
      </c>
      <c r="D4" s="13" t="s">
        <v>252</v>
      </c>
      <c r="E4" s="16" t="s">
        <v>253</v>
      </c>
      <c r="F4" s="14" t="s">
        <v>254</v>
      </c>
      <c r="G4" s="15" t="s">
        <v>255</v>
      </c>
      <c r="H4" s="34">
        <v>5</v>
      </c>
    </row>
    <row r="5" spans="1:8" ht="76.5">
      <c r="A5" s="44" t="s">
        <v>21</v>
      </c>
      <c r="B5" s="4" t="s">
        <v>126</v>
      </c>
      <c r="C5" s="12" t="s">
        <v>256</v>
      </c>
      <c r="D5" s="13" t="s">
        <v>257</v>
      </c>
      <c r="E5" s="16" t="s">
        <v>258</v>
      </c>
      <c r="F5" s="14" t="s">
        <v>259</v>
      </c>
      <c r="G5" s="15" t="s">
        <v>260</v>
      </c>
      <c r="H5" s="34">
        <v>5</v>
      </c>
    </row>
    <row r="6" spans="1:8" ht="91.5" customHeight="1">
      <c r="A6" s="44" t="s">
        <v>23</v>
      </c>
      <c r="B6" s="4" t="s">
        <v>24</v>
      </c>
      <c r="C6" s="12" t="s">
        <v>261</v>
      </c>
      <c r="D6" s="13" t="s">
        <v>262</v>
      </c>
      <c r="E6" s="16" t="s">
        <v>263</v>
      </c>
      <c r="F6" s="14" t="s">
        <v>264</v>
      </c>
      <c r="G6" s="15" t="s">
        <v>265</v>
      </c>
      <c r="H6" s="34">
        <v>5</v>
      </c>
    </row>
    <row r="7" spans="1:8" ht="91.5" customHeight="1">
      <c r="A7" s="44" t="s">
        <v>25</v>
      </c>
      <c r="B7" s="4" t="s">
        <v>26</v>
      </c>
      <c r="C7" s="12" t="s">
        <v>266</v>
      </c>
      <c r="D7" s="13" t="s">
        <v>267</v>
      </c>
      <c r="E7" s="16" t="s">
        <v>268</v>
      </c>
      <c r="F7" s="14" t="s">
        <v>269</v>
      </c>
      <c r="G7" s="15" t="s">
        <v>270</v>
      </c>
      <c r="H7" s="63">
        <v>5</v>
      </c>
    </row>
    <row r="8" spans="1:8" ht="92.25" customHeight="1">
      <c r="A8" s="44" t="s">
        <v>27</v>
      </c>
      <c r="B8" s="4" t="s">
        <v>271</v>
      </c>
      <c r="C8" s="12" t="s">
        <v>272</v>
      </c>
      <c r="D8" s="13" t="s">
        <v>273</v>
      </c>
      <c r="E8" s="16" t="s">
        <v>274</v>
      </c>
      <c r="F8" s="14" t="s">
        <v>275</v>
      </c>
      <c r="G8" s="62" t="s">
        <v>276</v>
      </c>
      <c r="H8" s="30">
        <v>5</v>
      </c>
    </row>
    <row r="9" spans="1:8" ht="16.5" customHeight="1">
      <c r="A9" s="3" t="s">
        <v>29</v>
      </c>
      <c r="B9" s="3" t="s">
        <v>18</v>
      </c>
      <c r="C9" s="10"/>
      <c r="D9" s="10"/>
      <c r="E9" s="10"/>
      <c r="F9" s="10"/>
      <c r="G9" s="10"/>
      <c r="H9" s="64">
        <f>AVERAGE(H4:H8)*70%</f>
        <v>3.5</v>
      </c>
    </row>
    <row r="10" spans="1:8" ht="60.75">
      <c r="A10" s="44" t="s">
        <v>30</v>
      </c>
      <c r="B10" s="4" t="s">
        <v>31</v>
      </c>
      <c r="C10" s="12" t="s">
        <v>277</v>
      </c>
      <c r="D10" s="13" t="s">
        <v>278</v>
      </c>
      <c r="E10" s="16" t="s">
        <v>279</v>
      </c>
      <c r="F10" s="14" t="s">
        <v>280</v>
      </c>
      <c r="G10" s="15" t="s">
        <v>281</v>
      </c>
      <c r="H10" s="34">
        <v>5</v>
      </c>
    </row>
    <row r="11" spans="1:8" ht="45.75">
      <c r="A11" s="44" t="s">
        <v>32</v>
      </c>
      <c r="B11" s="4" t="s">
        <v>33</v>
      </c>
      <c r="C11" s="12" t="s">
        <v>244</v>
      </c>
      <c r="D11" s="36" t="s">
        <v>245</v>
      </c>
      <c r="E11" s="37" t="s">
        <v>246</v>
      </c>
      <c r="F11" s="38" t="s">
        <v>247</v>
      </c>
      <c r="G11" s="15" t="s">
        <v>248</v>
      </c>
      <c r="H11" s="34">
        <v>5</v>
      </c>
    </row>
    <row r="12" spans="1:8">
      <c r="A12" s="3" t="s">
        <v>34</v>
      </c>
      <c r="B12" s="3"/>
      <c r="C12" s="3"/>
      <c r="D12" s="3"/>
      <c r="E12" s="3"/>
      <c r="F12" s="3"/>
      <c r="G12" s="3"/>
      <c r="H12" s="17">
        <f>AVERAGE(H10:H11)*10%</f>
        <v>0.5</v>
      </c>
    </row>
    <row r="13" spans="1:8" ht="30.75">
      <c r="A13" s="44" t="s">
        <v>35</v>
      </c>
      <c r="B13" s="2" t="s">
        <v>141</v>
      </c>
      <c r="C13" s="12" t="s">
        <v>142</v>
      </c>
      <c r="D13" s="13" t="s">
        <v>143</v>
      </c>
      <c r="E13" s="16" t="s">
        <v>144</v>
      </c>
      <c r="F13" s="38" t="s">
        <v>145</v>
      </c>
      <c r="G13" s="15" t="s">
        <v>146</v>
      </c>
      <c r="H13" s="34">
        <v>5</v>
      </c>
    </row>
    <row r="14" spans="1:8" ht="30.75">
      <c r="A14" s="44" t="s">
        <v>282</v>
      </c>
      <c r="B14" s="2" t="s">
        <v>147</v>
      </c>
      <c r="C14" s="12" t="s">
        <v>148</v>
      </c>
      <c r="D14" s="13" t="s">
        <v>283</v>
      </c>
      <c r="E14" s="16" t="s">
        <v>150</v>
      </c>
      <c r="F14" s="38" t="s">
        <v>151</v>
      </c>
      <c r="G14" s="15" t="s">
        <v>152</v>
      </c>
      <c r="H14" s="34">
        <v>5</v>
      </c>
    </row>
    <row r="15" spans="1:8">
      <c r="A15" s="2"/>
      <c r="B15" s="39"/>
      <c r="C15" s="39"/>
      <c r="D15" s="2"/>
      <c r="E15" s="2"/>
      <c r="F15" s="2"/>
      <c r="G15" s="2"/>
      <c r="H15" s="17">
        <f>AVERAGE(H13:H14)*20%</f>
        <v>1</v>
      </c>
    </row>
    <row r="16" spans="1:8">
      <c r="H16" s="19">
        <f>SUM(H9,H12,H15)</f>
        <v>5</v>
      </c>
    </row>
    <row r="20" spans="2:2">
      <c r="B20"/>
    </row>
    <row r="27" spans="2:2">
      <c r="B27"/>
    </row>
    <row r="36" spans="1:2">
      <c r="A36" s="6" t="s">
        <v>153</v>
      </c>
    </row>
    <row r="37" spans="1:2">
      <c r="A37" s="6" t="s">
        <v>154</v>
      </c>
      <c r="B37" s="6" t="s">
        <v>155</v>
      </c>
    </row>
    <row r="38" spans="1:2">
      <c r="A38" s="6" t="s">
        <v>156</v>
      </c>
    </row>
    <row r="39" spans="1:2">
      <c r="A39" s="6" t="s">
        <v>157</v>
      </c>
    </row>
  </sheetData>
  <conditionalFormatting sqref="H13:H14 H10:H11 H4:H7">
    <cfRule type="cellIs" dxfId="26" priority="6" operator="equal">
      <formula>0</formula>
    </cfRule>
  </conditionalFormatting>
  <conditionalFormatting sqref="H13:H14 H10:H11 H4:H7">
    <cfRule type="cellIs" dxfId="25" priority="5" operator="equal">
      <formula>1</formula>
    </cfRule>
  </conditionalFormatting>
  <conditionalFormatting sqref="H13:H14 H10:H11 H4:H7">
    <cfRule type="cellIs" dxfId="24" priority="4" operator="equal">
      <formula>2</formula>
    </cfRule>
  </conditionalFormatting>
  <conditionalFormatting sqref="H13:H14 H10:H11 H4:H7">
    <cfRule type="cellIs" dxfId="23" priority="3" operator="equal">
      <formula>3</formula>
    </cfRule>
  </conditionalFormatting>
  <conditionalFormatting sqref="H13:H14 H10:H11 H4:H7">
    <cfRule type="cellIs" dxfId="22" priority="2" operator="equal">
      <formula>4</formula>
    </cfRule>
  </conditionalFormatting>
  <conditionalFormatting sqref="J6:J8">
    <cfRule type="cellIs" dxfId="21" priority="1" operator="equal">
      <formula>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6FF9-7998-41EC-9149-949ECB46489F}">
  <dimension ref="A1:H38"/>
  <sheetViews>
    <sheetView zoomScale="80" zoomScaleNormal="80" workbookViewId="0">
      <selection activeCell="C1" sqref="C1"/>
    </sheetView>
  </sheetViews>
  <sheetFormatPr defaultColWidth="9.140625" defaultRowHeight="15"/>
  <cols>
    <col min="1" max="1" width="35.7109375" style="6" bestFit="1" customWidth="1"/>
    <col min="2" max="2" width="46" style="6" customWidth="1"/>
    <col min="3" max="3" width="30.7109375" style="6" customWidth="1"/>
    <col min="4" max="4" width="27.85546875" style="6" customWidth="1"/>
    <col min="5" max="5" width="27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119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148.5" customHeight="1">
      <c r="A4" s="43" t="s">
        <v>19</v>
      </c>
      <c r="B4" s="4" t="s">
        <v>120</v>
      </c>
      <c r="C4" s="12" t="s">
        <v>251</v>
      </c>
      <c r="D4" s="13" t="s">
        <v>252</v>
      </c>
      <c r="E4" s="16" t="s">
        <v>253</v>
      </c>
      <c r="F4" s="14" t="s">
        <v>254</v>
      </c>
      <c r="G4" s="15" t="s">
        <v>255</v>
      </c>
      <c r="H4" s="34">
        <v>5</v>
      </c>
    </row>
    <row r="5" spans="1:8" ht="76.5">
      <c r="A5" s="44" t="s">
        <v>21</v>
      </c>
      <c r="B5" s="4" t="s">
        <v>126</v>
      </c>
      <c r="C5" s="12" t="s">
        <v>256</v>
      </c>
      <c r="D5" s="13" t="s">
        <v>257</v>
      </c>
      <c r="E5" s="16" t="s">
        <v>258</v>
      </c>
      <c r="F5" s="14" t="s">
        <v>259</v>
      </c>
      <c r="G5" s="15" t="s">
        <v>260</v>
      </c>
      <c r="H5" s="34">
        <v>5</v>
      </c>
    </row>
    <row r="6" spans="1:8" ht="91.5" customHeight="1">
      <c r="A6" s="44" t="s">
        <v>23</v>
      </c>
      <c r="B6" s="4" t="s">
        <v>24</v>
      </c>
      <c r="C6" s="12" t="s">
        <v>261</v>
      </c>
      <c r="D6" s="13" t="s">
        <v>262</v>
      </c>
      <c r="E6" s="16" t="s">
        <v>263</v>
      </c>
      <c r="F6" s="14" t="s">
        <v>264</v>
      </c>
      <c r="G6" s="15" t="s">
        <v>265</v>
      </c>
      <c r="H6" s="34">
        <v>5</v>
      </c>
    </row>
    <row r="7" spans="1:8" ht="92.25" customHeight="1">
      <c r="A7" s="44" t="s">
        <v>25</v>
      </c>
      <c r="B7" s="4" t="s">
        <v>26</v>
      </c>
      <c r="C7" s="12" t="s">
        <v>266</v>
      </c>
      <c r="D7" s="13" t="s">
        <v>267</v>
      </c>
      <c r="E7" s="16" t="s">
        <v>268</v>
      </c>
      <c r="F7" s="14" t="s">
        <v>269</v>
      </c>
      <c r="G7" s="15" t="s">
        <v>270</v>
      </c>
      <c r="H7" s="34">
        <v>5</v>
      </c>
    </row>
    <row r="8" spans="1:8" ht="16.5" customHeight="1">
      <c r="A8" s="3" t="s">
        <v>139</v>
      </c>
      <c r="B8" s="3" t="s">
        <v>18</v>
      </c>
      <c r="C8" s="10"/>
      <c r="D8" s="10"/>
      <c r="E8" s="10"/>
      <c r="F8" s="10"/>
      <c r="G8" s="10"/>
      <c r="H8" s="17">
        <f>AVERAGE(H4:H7)*70%</f>
        <v>3.5</v>
      </c>
    </row>
    <row r="9" spans="1:8" ht="60.75">
      <c r="A9" s="44" t="s">
        <v>30</v>
      </c>
      <c r="B9" s="4" t="s">
        <v>31</v>
      </c>
      <c r="C9" s="12" t="s">
        <v>277</v>
      </c>
      <c r="D9" s="13" t="s">
        <v>278</v>
      </c>
      <c r="E9" s="16" t="s">
        <v>279</v>
      </c>
      <c r="F9" s="14" t="s">
        <v>280</v>
      </c>
      <c r="G9" s="15" t="s">
        <v>281</v>
      </c>
      <c r="H9" s="34">
        <v>5</v>
      </c>
    </row>
    <row r="10" spans="1:8" ht="45.75">
      <c r="A10" s="44" t="s">
        <v>32</v>
      </c>
      <c r="B10" s="4" t="s">
        <v>33</v>
      </c>
      <c r="C10" s="12" t="s">
        <v>244</v>
      </c>
      <c r="D10" s="59" t="s">
        <v>245</v>
      </c>
      <c r="E10" s="60" t="s">
        <v>246</v>
      </c>
      <c r="F10" s="61" t="s">
        <v>247</v>
      </c>
      <c r="G10" s="15" t="s">
        <v>248</v>
      </c>
      <c r="H10" s="34">
        <v>5</v>
      </c>
    </row>
    <row r="11" spans="1:8">
      <c r="A11" s="3" t="s">
        <v>34</v>
      </c>
      <c r="B11" s="3"/>
      <c r="C11" s="3"/>
      <c r="D11" s="3"/>
      <c r="E11" s="3"/>
      <c r="F11" s="3"/>
      <c r="G11" s="3"/>
      <c r="H11" s="17">
        <f>AVERAGE(H9:H10)*10%</f>
        <v>0.5</v>
      </c>
    </row>
    <row r="12" spans="1:8" ht="30.75">
      <c r="A12" s="44" t="s">
        <v>35</v>
      </c>
      <c r="B12" s="2" t="s">
        <v>141</v>
      </c>
      <c r="C12" s="12" t="s">
        <v>142</v>
      </c>
      <c r="D12" s="13" t="s">
        <v>284</v>
      </c>
      <c r="E12" s="16" t="s">
        <v>285</v>
      </c>
      <c r="F12" s="61" t="s">
        <v>145</v>
      </c>
      <c r="G12" s="15" t="s">
        <v>146</v>
      </c>
      <c r="H12" s="34">
        <v>5</v>
      </c>
    </row>
    <row r="13" spans="1:8" ht="30.75">
      <c r="A13" s="44" t="s">
        <v>282</v>
      </c>
      <c r="B13" s="2" t="s">
        <v>147</v>
      </c>
      <c r="C13" s="12" t="s">
        <v>286</v>
      </c>
      <c r="D13" s="13" t="s">
        <v>287</v>
      </c>
      <c r="E13" s="16" t="s">
        <v>150</v>
      </c>
      <c r="F13" s="61" t="s">
        <v>151</v>
      </c>
      <c r="G13" s="15" t="s">
        <v>152</v>
      </c>
      <c r="H13" s="34">
        <v>5</v>
      </c>
    </row>
    <row r="14" spans="1:8">
      <c r="A14" s="2"/>
      <c r="B14" s="39"/>
      <c r="C14" s="39"/>
      <c r="D14" s="2"/>
      <c r="E14" s="2"/>
      <c r="F14" s="2"/>
      <c r="G14" s="2"/>
      <c r="H14" s="17">
        <f>AVERAGE(H12:H13)*20%</f>
        <v>1</v>
      </c>
    </row>
    <row r="15" spans="1:8">
      <c r="H15" s="19">
        <f>SUM(H8,H11,H14)</f>
        <v>5</v>
      </c>
    </row>
    <row r="19" spans="2:2">
      <c r="B19"/>
    </row>
    <row r="26" spans="2:2">
      <c r="B26"/>
    </row>
    <row r="35" spans="1:2">
      <c r="A35" s="6" t="s">
        <v>153</v>
      </c>
    </row>
    <row r="36" spans="1:2">
      <c r="A36" s="6" t="s">
        <v>154</v>
      </c>
      <c r="B36" s="6" t="s">
        <v>155</v>
      </c>
    </row>
    <row r="37" spans="1:2">
      <c r="A37" s="6" t="s">
        <v>156</v>
      </c>
    </row>
    <row r="38" spans="1:2">
      <c r="A38" s="6" t="s">
        <v>157</v>
      </c>
    </row>
  </sheetData>
  <conditionalFormatting sqref="H12:H13 H4:H7 H9:H10">
    <cfRule type="cellIs" dxfId="20" priority="6" operator="equal">
      <formula>0</formula>
    </cfRule>
  </conditionalFormatting>
  <conditionalFormatting sqref="H12:H13 H4:H7 H9:H10">
    <cfRule type="cellIs" dxfId="19" priority="5" operator="equal">
      <formula>1</formula>
    </cfRule>
  </conditionalFormatting>
  <conditionalFormatting sqref="H12:H13 H4:H7 H9:H10">
    <cfRule type="cellIs" dxfId="18" priority="4" operator="equal">
      <formula>2</formula>
    </cfRule>
  </conditionalFormatting>
  <conditionalFormatting sqref="H12:H13 H4:H7 H9:H10">
    <cfRule type="cellIs" dxfId="17" priority="3" operator="equal">
      <formula>3</formula>
    </cfRule>
  </conditionalFormatting>
  <conditionalFormatting sqref="H12:H13 H4:H7 H9:H10">
    <cfRule type="cellIs" dxfId="16" priority="2" operator="equal">
      <formula>4</formula>
    </cfRule>
  </conditionalFormatting>
  <conditionalFormatting sqref="J6:J7">
    <cfRule type="cellIs" dxfId="15" priority="1" operator="equal">
      <formula>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8E25-9855-491A-A7A9-4A9850118E15}">
  <dimension ref="B2:AD30"/>
  <sheetViews>
    <sheetView showGridLines="0" topLeftCell="A6" zoomScale="70" zoomScaleNormal="70" workbookViewId="0">
      <selection activeCell="D13" sqref="D13"/>
    </sheetView>
  </sheetViews>
  <sheetFormatPr defaultColWidth="8.7109375" defaultRowHeight="15" customHeight="1"/>
  <cols>
    <col min="1" max="1" width="10.140625" style="40" bestFit="1" customWidth="1"/>
    <col min="2" max="2" width="22.28515625" style="40" customWidth="1"/>
    <col min="3" max="3" width="17.7109375" style="40" customWidth="1"/>
    <col min="4" max="4" width="19.7109375" style="40" customWidth="1"/>
    <col min="5" max="5" width="20.85546875" style="40" customWidth="1"/>
    <col min="6" max="6" width="18.7109375" style="41" customWidth="1"/>
    <col min="7" max="7" width="15" style="41" customWidth="1"/>
    <col min="8" max="8" width="17" style="41" customWidth="1"/>
    <col min="9" max="9" width="29.7109375" style="41" customWidth="1"/>
    <col min="10" max="10" width="30.42578125" style="41" customWidth="1"/>
    <col min="11" max="11" width="28" style="41" customWidth="1"/>
    <col min="12" max="12" width="13.42578125" style="41" customWidth="1"/>
    <col min="13" max="13" width="28.85546875" style="41" customWidth="1"/>
    <col min="14" max="14" width="8.7109375" style="40"/>
    <col min="15" max="15" width="18.140625" style="40" customWidth="1"/>
    <col min="16" max="16" width="19.42578125" style="40" customWidth="1"/>
    <col min="17" max="17" width="16.85546875" style="40" customWidth="1"/>
    <col min="18" max="19" width="20.7109375" style="40" customWidth="1"/>
    <col min="20" max="20" width="32.140625" style="40" customWidth="1"/>
    <col min="21" max="21" width="8.7109375" style="40"/>
    <col min="22" max="22" width="18.7109375" style="40" customWidth="1"/>
    <col min="23" max="23" width="17.85546875" style="40" customWidth="1"/>
    <col min="24" max="24" width="18.5703125" style="40" customWidth="1"/>
    <col min="25" max="25" width="18.7109375" style="40" customWidth="1"/>
    <col min="26" max="26" width="18.140625" style="40" customWidth="1"/>
    <col min="27" max="27" width="19.5703125" style="40" customWidth="1"/>
    <col min="28" max="28" width="8.7109375" style="40"/>
    <col min="29" max="29" width="33" style="40" customWidth="1"/>
    <col min="30" max="30" width="14" style="42" customWidth="1"/>
    <col min="31" max="16384" width="8.7109375" style="40"/>
  </cols>
  <sheetData>
    <row r="2" spans="2:6" ht="15" customHeight="1">
      <c r="B2" s="77" t="s">
        <v>288</v>
      </c>
      <c r="C2" s="78"/>
      <c r="D2" s="78"/>
      <c r="E2" s="78"/>
      <c r="F2" s="79"/>
    </row>
    <row r="3" spans="2:6">
      <c r="B3" s="52" t="s">
        <v>289</v>
      </c>
      <c r="C3" s="48"/>
      <c r="D3" s="50" t="s">
        <v>290</v>
      </c>
      <c r="E3" s="84" t="s">
        <v>291</v>
      </c>
      <c r="F3" s="85"/>
    </row>
    <row r="4" spans="2:6">
      <c r="B4" s="89"/>
      <c r="C4" s="48"/>
      <c r="D4" s="90"/>
      <c r="E4" s="84" t="s">
        <v>291</v>
      </c>
      <c r="F4" s="85"/>
    </row>
    <row r="5" spans="2:6">
      <c r="B5" s="52" t="s">
        <v>292</v>
      </c>
      <c r="C5" s="48"/>
      <c r="D5" s="49"/>
      <c r="E5" s="84" t="s">
        <v>291</v>
      </c>
      <c r="F5" s="85"/>
    </row>
    <row r="6" spans="2:6" ht="15" customHeight="1">
      <c r="B6" s="89"/>
      <c r="C6" s="90"/>
      <c r="D6" s="90"/>
      <c r="E6" s="90"/>
      <c r="F6" s="91"/>
    </row>
    <row r="7" spans="2:6" ht="19.5" customHeight="1">
      <c r="B7" s="86" t="s">
        <v>293</v>
      </c>
      <c r="C7" s="87"/>
      <c r="D7" s="87"/>
      <c r="E7" s="87"/>
      <c r="F7" s="88"/>
    </row>
    <row r="8" spans="2:6" ht="30" customHeight="1">
      <c r="B8" s="53"/>
      <c r="C8" s="51" t="s">
        <v>294</v>
      </c>
      <c r="D8" s="51" t="s">
        <v>295</v>
      </c>
      <c r="E8" s="51" t="s">
        <v>296</v>
      </c>
      <c r="F8" s="54" t="s">
        <v>297</v>
      </c>
    </row>
    <row r="9" spans="2:6" ht="15" customHeight="1">
      <c r="B9" s="52" t="s">
        <v>298</v>
      </c>
      <c r="C9" s="49"/>
      <c r="D9" s="49"/>
      <c r="E9" s="49"/>
      <c r="F9" s="55"/>
    </row>
    <row r="10" spans="2:6" ht="25.5" customHeight="1">
      <c r="B10" s="80" t="s">
        <v>299</v>
      </c>
      <c r="C10" s="81"/>
      <c r="D10" s="81"/>
      <c r="E10" s="81"/>
      <c r="F10" s="82"/>
    </row>
    <row r="11" spans="2:6" ht="30.75">
      <c r="B11" s="45" t="s">
        <v>19</v>
      </c>
      <c r="C11" s="46"/>
      <c r="D11" s="46"/>
      <c r="E11" s="46"/>
      <c r="F11" s="47"/>
    </row>
    <row r="12" spans="2:6">
      <c r="B12" s="45" t="s">
        <v>21</v>
      </c>
      <c r="C12" s="46"/>
      <c r="D12" s="46"/>
      <c r="E12" s="46"/>
      <c r="F12" s="47"/>
    </row>
    <row r="13" spans="2:6" ht="15" customHeight="1">
      <c r="B13" s="45" t="s">
        <v>23</v>
      </c>
      <c r="C13" s="46"/>
      <c r="D13" s="46"/>
      <c r="E13" s="46"/>
      <c r="F13" s="47"/>
    </row>
    <row r="14" spans="2:6">
      <c r="B14" s="45" t="s">
        <v>25</v>
      </c>
      <c r="C14" s="46"/>
      <c r="D14" s="46"/>
      <c r="E14" s="46"/>
      <c r="F14" s="47"/>
    </row>
    <row r="15" spans="2:6" ht="30.75">
      <c r="B15" s="45" t="s">
        <v>27</v>
      </c>
      <c r="C15" s="46"/>
      <c r="D15" s="46"/>
      <c r="E15" s="46"/>
      <c r="F15" s="47"/>
    </row>
    <row r="16" spans="2:6" ht="15" customHeight="1">
      <c r="B16" s="80" t="s">
        <v>300</v>
      </c>
      <c r="C16" s="81"/>
      <c r="D16" s="81"/>
      <c r="E16" s="81"/>
      <c r="F16" s="82"/>
    </row>
    <row r="17" spans="2:6" ht="15" customHeight="1">
      <c r="B17" s="45" t="s">
        <v>30</v>
      </c>
      <c r="C17" s="46"/>
      <c r="D17" s="46"/>
      <c r="E17" s="46"/>
      <c r="F17" s="47"/>
    </row>
    <row r="18" spans="2:6" ht="15" customHeight="1">
      <c r="B18" s="45" t="s">
        <v>32</v>
      </c>
      <c r="C18" s="46"/>
      <c r="D18" s="46"/>
      <c r="E18" s="46"/>
      <c r="F18" s="47"/>
    </row>
    <row r="19" spans="2:6" ht="15" customHeight="1">
      <c r="B19" s="80" t="s">
        <v>301</v>
      </c>
      <c r="C19" s="81"/>
      <c r="D19" s="81"/>
      <c r="E19" s="81"/>
      <c r="F19" s="82"/>
    </row>
    <row r="20" spans="2:6" ht="30.75">
      <c r="B20" s="45" t="s">
        <v>35</v>
      </c>
      <c r="C20" s="46"/>
      <c r="D20" s="46"/>
      <c r="E20" s="46"/>
      <c r="F20" s="47"/>
    </row>
    <row r="21" spans="2:6" ht="30.75">
      <c r="B21" s="45" t="s">
        <v>302</v>
      </c>
      <c r="C21" s="46"/>
      <c r="D21" s="46"/>
      <c r="E21" s="46"/>
      <c r="F21" s="47"/>
    </row>
    <row r="22" spans="2:6" ht="15" customHeight="1">
      <c r="B22" s="56" t="s">
        <v>291</v>
      </c>
      <c r="C22" s="49" t="s">
        <v>291</v>
      </c>
      <c r="D22" s="49" t="s">
        <v>291</v>
      </c>
      <c r="E22" s="49" t="s">
        <v>291</v>
      </c>
      <c r="F22" s="55" t="s">
        <v>291</v>
      </c>
    </row>
    <row r="23" spans="2:6" ht="15" customHeight="1">
      <c r="B23" s="86" t="s">
        <v>303</v>
      </c>
      <c r="C23" s="87"/>
      <c r="D23" s="87"/>
      <c r="E23" s="87"/>
      <c r="F23" s="88"/>
    </row>
    <row r="24" spans="2:6" ht="15" customHeight="1">
      <c r="B24" s="80" t="s">
        <v>304</v>
      </c>
      <c r="C24" s="81"/>
      <c r="D24" s="81"/>
      <c r="E24" s="81"/>
      <c r="F24" s="82"/>
    </row>
    <row r="25" spans="2:6" ht="15" customHeight="1">
      <c r="B25" s="83" t="s">
        <v>291</v>
      </c>
      <c r="C25" s="84"/>
      <c r="D25" s="84"/>
      <c r="E25" s="84"/>
      <c r="F25" s="85"/>
    </row>
    <row r="26" spans="2:6" ht="15" customHeight="1">
      <c r="B26" s="80" t="s">
        <v>305</v>
      </c>
      <c r="C26" s="81"/>
      <c r="D26" s="81"/>
      <c r="E26" s="81"/>
      <c r="F26" s="82"/>
    </row>
    <row r="27" spans="2:6" ht="15" customHeight="1">
      <c r="B27" s="83" t="s">
        <v>291</v>
      </c>
      <c r="C27" s="84"/>
      <c r="D27" s="84"/>
      <c r="E27" s="84"/>
      <c r="F27" s="85"/>
    </row>
    <row r="28" spans="2:6" ht="15" customHeight="1">
      <c r="B28" s="86" t="s">
        <v>306</v>
      </c>
      <c r="C28" s="87"/>
      <c r="D28" s="87"/>
      <c r="E28" s="87"/>
      <c r="F28" s="88"/>
    </row>
    <row r="29" spans="2:6" ht="15" customHeight="1">
      <c r="B29" s="71" t="s">
        <v>291</v>
      </c>
      <c r="C29" s="72"/>
      <c r="D29" s="72"/>
      <c r="E29" s="72"/>
      <c r="F29" s="73"/>
    </row>
    <row r="30" spans="2:6" ht="15" customHeight="1">
      <c r="B30" s="74"/>
      <c r="C30" s="75"/>
      <c r="D30" s="75"/>
      <c r="E30" s="75"/>
      <c r="F30" s="76"/>
    </row>
  </sheetData>
  <mergeCells count="15">
    <mergeCell ref="B29:F30"/>
    <mergeCell ref="B2:F2"/>
    <mergeCell ref="B24:F24"/>
    <mergeCell ref="B25:F25"/>
    <mergeCell ref="B26:F26"/>
    <mergeCell ref="B27:F27"/>
    <mergeCell ref="B28:F28"/>
    <mergeCell ref="B23:F23"/>
    <mergeCell ref="B16:F16"/>
    <mergeCell ref="B19:F19"/>
    <mergeCell ref="E3:F3"/>
    <mergeCell ref="E4:F4"/>
    <mergeCell ref="E5:F5"/>
    <mergeCell ref="B7:F7"/>
    <mergeCell ref="B10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E5B5-334A-45A7-B1A4-594A9475C192}">
  <dimension ref="B2:AD29"/>
  <sheetViews>
    <sheetView showGridLines="0" topLeftCell="A15" zoomScale="70" zoomScaleNormal="70" workbookViewId="0">
      <selection activeCell="B14" sqref="B14"/>
    </sheetView>
  </sheetViews>
  <sheetFormatPr defaultColWidth="8.7109375" defaultRowHeight="15" customHeight="1"/>
  <cols>
    <col min="1" max="1" width="10.140625" style="40" bestFit="1" customWidth="1"/>
    <col min="2" max="2" width="22.28515625" style="40" customWidth="1"/>
    <col min="3" max="3" width="17.7109375" style="40" customWidth="1"/>
    <col min="4" max="4" width="19.7109375" style="40" customWidth="1"/>
    <col min="5" max="5" width="20.85546875" style="40" customWidth="1"/>
    <col min="6" max="6" width="18.7109375" style="41" customWidth="1"/>
    <col min="7" max="7" width="31.5703125" style="41" customWidth="1"/>
    <col min="8" max="8" width="30.140625" style="41" customWidth="1"/>
    <col min="9" max="9" width="29.7109375" style="41" customWidth="1"/>
    <col min="10" max="10" width="30.42578125" style="41" customWidth="1"/>
    <col min="11" max="11" width="28" style="41" customWidth="1"/>
    <col min="12" max="12" width="13.42578125" style="41" customWidth="1"/>
    <col min="13" max="13" width="28.85546875" style="41" customWidth="1"/>
    <col min="14" max="14" width="9.140625" style="40"/>
    <col min="15" max="15" width="18.140625" style="40" customWidth="1"/>
    <col min="16" max="16" width="19.42578125" style="40" customWidth="1"/>
    <col min="17" max="17" width="16.85546875" style="40" customWidth="1"/>
    <col min="18" max="19" width="20.7109375" style="40" customWidth="1"/>
    <col min="20" max="20" width="32.140625" style="40" customWidth="1"/>
    <col min="21" max="21" width="9.140625" style="40"/>
    <col min="22" max="22" width="18.7109375" style="40" customWidth="1"/>
    <col min="23" max="23" width="17.85546875" style="40" customWidth="1"/>
    <col min="24" max="24" width="18.5703125" style="40" customWidth="1"/>
    <col min="25" max="25" width="18.7109375" style="40" customWidth="1"/>
    <col min="26" max="26" width="18.140625" style="40" customWidth="1"/>
    <col min="27" max="27" width="19.5703125" style="40" customWidth="1"/>
    <col min="28" max="28" width="9.140625" style="40"/>
    <col min="29" max="29" width="33" style="40" customWidth="1"/>
    <col min="30" max="30" width="14" style="42" customWidth="1"/>
    <col min="31" max="16384" width="8.7109375" style="40"/>
  </cols>
  <sheetData>
    <row r="2" spans="2:6" ht="15" customHeight="1">
      <c r="B2" s="77" t="s">
        <v>288</v>
      </c>
      <c r="C2" s="78"/>
      <c r="D2" s="78"/>
      <c r="E2" s="78"/>
      <c r="F2" s="79"/>
    </row>
    <row r="3" spans="2:6">
      <c r="B3" s="52" t="s">
        <v>289</v>
      </c>
      <c r="C3" s="48"/>
      <c r="D3" s="50" t="s">
        <v>290</v>
      </c>
      <c r="E3" s="84" t="s">
        <v>291</v>
      </c>
      <c r="F3" s="85"/>
    </row>
    <row r="4" spans="2:6">
      <c r="B4" s="89"/>
      <c r="C4" s="48"/>
      <c r="D4" s="90"/>
      <c r="E4" s="84" t="s">
        <v>291</v>
      </c>
      <c r="F4" s="85"/>
    </row>
    <row r="5" spans="2:6">
      <c r="B5" s="52" t="s">
        <v>292</v>
      </c>
      <c r="C5" s="48"/>
      <c r="D5" s="49"/>
      <c r="E5" s="84" t="s">
        <v>291</v>
      </c>
      <c r="F5" s="85"/>
    </row>
    <row r="6" spans="2:6" ht="15" customHeight="1">
      <c r="B6" s="89"/>
      <c r="C6" s="90"/>
      <c r="D6" s="90"/>
      <c r="E6" s="90"/>
      <c r="F6" s="91"/>
    </row>
    <row r="7" spans="2:6" ht="19.5" customHeight="1">
      <c r="B7" s="86" t="s">
        <v>293</v>
      </c>
      <c r="C7" s="87"/>
      <c r="D7" s="87"/>
      <c r="E7" s="87"/>
      <c r="F7" s="88"/>
    </row>
    <row r="8" spans="2:6" ht="30" customHeight="1">
      <c r="B8" s="53"/>
      <c r="C8" s="51" t="s">
        <v>294</v>
      </c>
      <c r="D8" s="51" t="s">
        <v>295</v>
      </c>
      <c r="E8" s="51" t="s">
        <v>296</v>
      </c>
      <c r="F8" s="54" t="s">
        <v>297</v>
      </c>
    </row>
    <row r="9" spans="2:6" ht="15" customHeight="1">
      <c r="B9" s="52" t="s">
        <v>298</v>
      </c>
      <c r="C9" s="49"/>
      <c r="D9" s="49"/>
      <c r="E9" s="49"/>
      <c r="F9" s="55"/>
    </row>
    <row r="10" spans="2:6" ht="25.5" customHeight="1">
      <c r="B10" s="80" t="s">
        <v>307</v>
      </c>
      <c r="C10" s="81"/>
      <c r="D10" s="81"/>
      <c r="E10" s="81"/>
      <c r="F10" s="82"/>
    </row>
    <row r="11" spans="2:6" ht="30.75">
      <c r="B11" s="45" t="s">
        <v>19</v>
      </c>
      <c r="C11" s="46"/>
      <c r="D11" s="46"/>
      <c r="E11" s="46"/>
      <c r="F11" s="47"/>
    </row>
    <row r="12" spans="2:6">
      <c r="B12" s="45" t="s">
        <v>21</v>
      </c>
      <c r="C12" s="46"/>
      <c r="D12" s="46"/>
      <c r="E12" s="46"/>
      <c r="F12" s="47"/>
    </row>
    <row r="13" spans="2:6" ht="15" customHeight="1">
      <c r="B13" s="45" t="s">
        <v>23</v>
      </c>
      <c r="C13" s="46"/>
      <c r="D13" s="46"/>
      <c r="E13" s="46"/>
      <c r="F13" s="47"/>
    </row>
    <row r="14" spans="2:6">
      <c r="B14" s="45" t="s">
        <v>25</v>
      </c>
      <c r="C14" s="46"/>
      <c r="D14" s="46"/>
      <c r="E14" s="46"/>
      <c r="F14" s="47"/>
    </row>
    <row r="15" spans="2:6" ht="15" customHeight="1">
      <c r="B15" s="80" t="s">
        <v>308</v>
      </c>
      <c r="C15" s="81"/>
      <c r="D15" s="81"/>
      <c r="E15" s="81"/>
      <c r="F15" s="82"/>
    </row>
    <row r="16" spans="2:6" ht="15" customHeight="1">
      <c r="B16" s="45" t="s">
        <v>30</v>
      </c>
      <c r="C16" s="57"/>
      <c r="D16" s="57"/>
      <c r="E16" s="57"/>
      <c r="F16" s="58"/>
    </row>
    <row r="17" spans="2:6" ht="15" customHeight="1">
      <c r="B17" s="45" t="s">
        <v>32</v>
      </c>
      <c r="C17" s="46"/>
      <c r="D17" s="46"/>
      <c r="E17" s="46"/>
      <c r="F17" s="47"/>
    </row>
    <row r="18" spans="2:6" ht="15" customHeight="1">
      <c r="B18" s="80" t="s">
        <v>301</v>
      </c>
      <c r="C18" s="81"/>
      <c r="D18" s="81"/>
      <c r="E18" s="81"/>
      <c r="F18" s="82"/>
    </row>
    <row r="19" spans="2:6" ht="30.75">
      <c r="B19" s="45" t="s">
        <v>35</v>
      </c>
      <c r="C19" s="46"/>
      <c r="D19" s="46"/>
      <c r="E19" s="46"/>
      <c r="F19" s="47"/>
    </row>
    <row r="20" spans="2:6">
      <c r="B20" s="45" t="s">
        <v>309</v>
      </c>
      <c r="C20" s="46"/>
      <c r="D20" s="46"/>
      <c r="E20" s="46"/>
      <c r="F20" s="47"/>
    </row>
    <row r="21" spans="2:6" ht="15" customHeight="1">
      <c r="B21" s="56" t="s">
        <v>291</v>
      </c>
      <c r="C21" s="49" t="s">
        <v>291</v>
      </c>
      <c r="D21" s="49" t="s">
        <v>291</v>
      </c>
      <c r="E21" s="49" t="s">
        <v>291</v>
      </c>
      <c r="F21" s="55" t="s">
        <v>291</v>
      </c>
    </row>
    <row r="22" spans="2:6" ht="15" customHeight="1">
      <c r="B22" s="86" t="s">
        <v>303</v>
      </c>
      <c r="C22" s="87"/>
      <c r="D22" s="87"/>
      <c r="E22" s="87"/>
      <c r="F22" s="88"/>
    </row>
    <row r="23" spans="2:6" ht="15" customHeight="1">
      <c r="B23" s="80" t="s">
        <v>304</v>
      </c>
      <c r="C23" s="81"/>
      <c r="D23" s="81"/>
      <c r="E23" s="81"/>
      <c r="F23" s="82"/>
    </row>
    <row r="24" spans="2:6" ht="15" customHeight="1">
      <c r="B24" s="83" t="s">
        <v>291</v>
      </c>
      <c r="C24" s="84"/>
      <c r="D24" s="84"/>
      <c r="E24" s="84"/>
      <c r="F24" s="85"/>
    </row>
    <row r="25" spans="2:6" ht="15" customHeight="1">
      <c r="B25" s="80" t="s">
        <v>305</v>
      </c>
      <c r="C25" s="81"/>
      <c r="D25" s="81"/>
      <c r="E25" s="81"/>
      <c r="F25" s="82"/>
    </row>
    <row r="26" spans="2:6" ht="15" customHeight="1">
      <c r="B26" s="83" t="s">
        <v>291</v>
      </c>
      <c r="C26" s="84"/>
      <c r="D26" s="84"/>
      <c r="E26" s="84"/>
      <c r="F26" s="85"/>
    </row>
    <row r="27" spans="2:6" ht="15" customHeight="1">
      <c r="B27" s="86" t="s">
        <v>306</v>
      </c>
      <c r="C27" s="87"/>
      <c r="D27" s="87"/>
      <c r="E27" s="87"/>
      <c r="F27" s="88"/>
    </row>
    <row r="28" spans="2:6" ht="15" customHeight="1">
      <c r="B28" s="71" t="s">
        <v>291</v>
      </c>
      <c r="C28" s="72"/>
      <c r="D28" s="72"/>
      <c r="E28" s="72"/>
      <c r="F28" s="73"/>
    </row>
    <row r="29" spans="2:6" ht="15" customHeight="1">
      <c r="B29" s="74"/>
      <c r="C29" s="75"/>
      <c r="D29" s="75"/>
      <c r="E29" s="75"/>
      <c r="F29" s="76"/>
    </row>
  </sheetData>
  <mergeCells count="15">
    <mergeCell ref="B10:F10"/>
    <mergeCell ref="B2:F2"/>
    <mergeCell ref="E3:F3"/>
    <mergeCell ref="E4:F4"/>
    <mergeCell ref="E5:F5"/>
    <mergeCell ref="B7:F7"/>
    <mergeCell ref="B26:F26"/>
    <mergeCell ref="B27:F27"/>
    <mergeCell ref="B28:F29"/>
    <mergeCell ref="B15:F15"/>
    <mergeCell ref="B18:F18"/>
    <mergeCell ref="B22:F22"/>
    <mergeCell ref="B23:F23"/>
    <mergeCell ref="B24:F24"/>
    <mergeCell ref="B25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2023-02-02T05:02:05Z</dcterms:created>
  <dcterms:modified xsi:type="dcterms:W3CDTF">2024-12-23T16:11:01Z</dcterms:modified>
  <cp:category/>
  <cp:contentStatus/>
</cp:coreProperties>
</file>