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vinda\Desktop\Financial Analysis\"/>
    </mc:Choice>
  </mc:AlternateContent>
  <xr:revisionPtr revIDLastSave="0" documentId="13_ncr:1_{C81E8D7C-DBBE-424D-BB40-F67AB5D09A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81029"/>
  <extLst>
    <ext uri="GoogleSheetsCustomDataVersion1">
      <go:sheetsCustomData xmlns:go="http://customooxmlschemas.google.com/" r:id="rId6" roundtripDataSignature="AMtx7mjJY3NzJGwza6uSRTEL2Ck3GzBJ6A=="/>
    </ext>
  </extLst>
</workbook>
</file>

<file path=xl/calcChain.xml><?xml version="1.0" encoding="utf-8"?>
<calcChain xmlns="http://schemas.openxmlformats.org/spreadsheetml/2006/main">
  <c r="C43" i="2" l="1"/>
  <c r="E32" i="2"/>
  <c r="F32" i="2"/>
  <c r="G32" i="2"/>
  <c r="H32" i="2"/>
  <c r="D32" i="2"/>
  <c r="C23" i="2"/>
  <c r="F13" i="2"/>
  <c r="E13" i="2"/>
  <c r="D13" i="2"/>
  <c r="C13" i="2"/>
  <c r="H12" i="2"/>
  <c r="E12" i="2"/>
  <c r="F12" i="2"/>
  <c r="G12" i="2"/>
  <c r="D12" i="2"/>
  <c r="C32" i="2"/>
  <c r="C33" i="2" s="1"/>
  <c r="D29" i="2"/>
  <c r="E29" i="2"/>
  <c r="F29" i="2"/>
  <c r="G29" i="2"/>
  <c r="H29" i="2"/>
  <c r="C29" i="2"/>
  <c r="D9" i="2"/>
  <c r="E9" i="2"/>
  <c r="F9" i="2"/>
  <c r="G9" i="2"/>
  <c r="H9" i="2"/>
  <c r="C9" i="2"/>
  <c r="C10" i="2" s="1"/>
  <c r="D33" i="2" l="1"/>
  <c r="E33" i="2" s="1"/>
  <c r="F33" i="2" s="1"/>
  <c r="G33" i="2" s="1"/>
  <c r="C12" i="2"/>
  <c r="G13" i="2" s="1"/>
  <c r="H13" i="2" s="1"/>
  <c r="C40" i="2"/>
  <c r="C20" i="2"/>
  <c r="C18" i="2"/>
  <c r="C38" i="2"/>
  <c r="C30" i="2"/>
  <c r="D30" i="2" s="1"/>
  <c r="E30" i="2" s="1"/>
  <c r="F30" i="2" s="1"/>
  <c r="D10" i="2"/>
  <c r="E10" i="2" s="1"/>
  <c r="F10" i="2" s="1"/>
  <c r="C22" i="2" s="1"/>
  <c r="H33" i="2" l="1"/>
  <c r="G30" i="2"/>
  <c r="H30" i="2" s="1"/>
  <c r="C42" i="2"/>
  <c r="G10" i="2"/>
  <c r="H10" i="2" s="1"/>
</calcChain>
</file>

<file path=xl/sharedStrings.xml><?xml version="1.0" encoding="utf-8"?>
<sst xmlns="http://schemas.openxmlformats.org/spreadsheetml/2006/main" count="29" uniqueCount="18">
  <si>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</si>
  <si>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</si>
  <si>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</si>
  <si>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</si>
  <si>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</si>
  <si>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</si>
  <si>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</si>
  <si>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</si>
  <si>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</si>
  <si>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</si>
  <si>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</si>
  <si>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IRR -&gt;</t>
  </si>
  <si>
    <t>Payback Period -&gt;</t>
  </si>
  <si>
    <t>Project 2</t>
  </si>
  <si>
    <t>Discounted Net Cashflow</t>
  </si>
  <si>
    <t>Cummulative Discounted Net Cashflow</t>
  </si>
  <si>
    <t>Dicounted Payback Period - &gt;</t>
  </si>
  <si>
    <t>Discounted Payback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</si>
</sst>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_);_(* \(#,##0\);_(* &quot;-&quot;??_);_(@_)"/>
    <numFmt numFmtId="165" formatCode="_-* #,##0\ _€_-;\-* #,##0\ _€_-;_-* &quot;-&quot;??\ _€_-;_-@"/>
    <numFmt numFmtId="166" formatCode="0.000%"/>
    <numFmt numFmtId="167" formatCode="#.##\ &quot;Years&quot;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sz val="12"/>
      <color theme="1"/>
      <name val="Calibri"/>
      <family val="2"/>
    </font>
    <font>
      <i/>
      <sz val="14"/>
      <color theme="1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color rgb="FF0432FF"/>
      <name val="Calibri"/>
      <family val="2"/>
    </font>
    <font>
      <b/>
      <sz val="12"/>
      <color rgb="FF0432FF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/>
    <xf numFmtId="0" fontId="3" fillId="0" borderId="2" xfId="0" applyFont="1" applyBorder="1"/>
    <xf numFmtId="0" fontId="4" fillId="0" borderId="2" xfId="0" applyFont="1" applyBorder="1"/>
    <xf numFmtId="0" fontId="5" fillId="0" borderId="0" xfId="0" applyFont="1"/>
    <xf numFmtId="0" fontId="1" fillId="0" borderId="0" xfId="0" applyFont="1"/>
    <xf numFmtId="0" fontId="4" fillId="2" borderId="6" xfId="0" applyFont="1" applyFill="1" applyBorder="1" applyAlignment="1">
      <alignment horizontal="center"/>
    </xf>
    <xf numFmtId="164" fontId="8" fillId="4" borderId="1" xfId="0" applyNumberFormat="1" applyFont="1" applyFill="1" applyBorder="1"/>
    <xf numFmtId="165" fontId="1" fillId="0" borderId="0" xfId="0" applyNumberFormat="1" applyFont="1"/>
    <xf numFmtId="166" fontId="1" fillId="0" borderId="0" xfId="0" applyNumberFormat="1" applyFont="1"/>
    <xf numFmtId="0" fontId="4" fillId="0" borderId="7" xfId="0" applyFont="1" applyBorder="1"/>
    <xf numFmtId="164" fontId="4" fillId="0" borderId="7" xfId="0" applyNumberFormat="1" applyFont="1" applyBorder="1"/>
    <xf numFmtId="9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9" fontId="9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4" fillId="5" borderId="8" xfId="0" applyNumberFormat="1" applyFont="1" applyFill="1" applyBorder="1"/>
    <xf numFmtId="0" fontId="4" fillId="0" borderId="0" xfId="0" applyFont="1" applyAlignment="1">
      <alignment horizontal="center"/>
    </xf>
    <xf numFmtId="10" fontId="4" fillId="5" borderId="8" xfId="0" applyNumberFormat="1" applyFont="1" applyFill="1" applyBorder="1" applyAlignment="1">
      <alignment horizontal="center"/>
    </xf>
    <xf numFmtId="165" fontId="4" fillId="5" borderId="8" xfId="0" applyNumberFormat="1" applyFont="1" applyFill="1" applyBorder="1" applyAlignment="1">
      <alignment horizontal="center"/>
    </xf>
    <xf numFmtId="0" fontId="4" fillId="0" borderId="5" xfId="0" applyFont="1" applyBorder="1"/>
    <xf numFmtId="164" fontId="4" fillId="0" borderId="5" xfId="0" applyNumberFormat="1" applyFont="1" applyBorder="1"/>
    <xf numFmtId="0" fontId="4" fillId="0" borderId="5" xfId="0" applyFont="1" applyFill="1" applyBorder="1" applyAlignment="1">
      <alignment horizontal="right"/>
    </xf>
    <xf numFmtId="167" fontId="4" fillId="5" borderId="10" xfId="0" applyNumberFormat="1" applyFont="1" applyFill="1" applyBorder="1" applyAlignment="1">
      <alignment horizontal="center"/>
    </xf>
    <xf numFmtId="167" fontId="10" fillId="6" borderId="9" xfId="0" applyNumberFormat="1" applyFont="1" applyFill="1" applyBorder="1" applyAlignment="1">
      <alignment horizontal="center"/>
    </xf>
    <xf numFmtId="164" fontId="0" fillId="0" borderId="0" xfId="0" applyNumberFormat="1" applyFont="1" applyAlignment="1"/>
    <xf numFmtId="43" fontId="0" fillId="0" borderId="0" xfId="0" applyNumberFormat="1" applyFont="1" applyAlignment="1"/>
    <xf numFmtId="167" fontId="10" fillId="7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4" fillId="0" borderId="11" xfId="0" applyFont="1" applyBorder="1"/>
    <xf numFmtId="164" fontId="4" fillId="0" borderId="11" xfId="0" applyNumberFormat="1" applyFont="1" applyBorder="1"/>
    <xf numFmtId="0" fontId="6" fillId="3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3"/>
  <sheetViews>
    <sheetView showGridLines="0" tabSelected="1" workbookViewId="0">
      <selection activeCell="H35" sqref="H35"/>
    </sheetView>
  </sheetViews>
  <sheetFormatPr defaultColWidth="11.19921875" defaultRowHeight="15" customHeight="1" x14ac:dyDescent="0.3"/>
  <cols>
    <col min="1" max="1" width="10.59765625" customWidth="1"/>
    <col min="2" max="2" width="23" customWidth="1"/>
    <col min="3" max="3" width="12" customWidth="1"/>
    <col min="4" max="4" width="11.09765625" customWidth="1"/>
    <col min="5" max="8" width="10.59765625" customWidth="1"/>
    <col min="9" max="9" width="10.69921875" customWidth="1"/>
    <col min="10" max="15" width="10.59765625" customWidth="1"/>
    <col min="16" max="16" width="12.5" customWidth="1"/>
    <col min="17" max="26" width="10.59765625" customWidth="1"/>
  </cols>
  <sheetData>
    <row r="1" spans="1:26" ht="15.6" x14ac:dyDescent="0.3">
      <c r="C1" s="1" t="s">
        <v>0</v>
      </c>
    </row>
    <row r="2" spans="1:26" ht="31.2" x14ac:dyDescent="0.6">
      <c r="B2" s="2" t="s">
        <v>1</v>
      </c>
      <c r="C2" s="3"/>
      <c r="D2" s="3"/>
      <c r="E2" s="3"/>
      <c r="F2" s="3"/>
      <c r="G2" s="3"/>
      <c r="H2" s="3"/>
    </row>
    <row r="3" spans="1:26" ht="18" x14ac:dyDescent="0.35">
      <c r="B3" s="4" t="s">
        <v>2</v>
      </c>
    </row>
    <row r="4" spans="1:26" ht="15.6" x14ac:dyDescent="0.3"/>
    <row r="5" spans="1:26" ht="15.6" x14ac:dyDescent="0.3">
      <c r="B5" s="34" t="s">
        <v>3</v>
      </c>
      <c r="C5" s="35"/>
      <c r="D5" s="35"/>
      <c r="E5" s="35"/>
      <c r="F5" s="35"/>
      <c r="G5" s="35"/>
      <c r="H5" s="36"/>
    </row>
    <row r="6" spans="1:26" ht="15.6" x14ac:dyDescent="0.3">
      <c r="A6" s="5"/>
      <c r="B6" s="6" t="s">
        <v>4</v>
      </c>
      <c r="C6" s="6">
        <v>0</v>
      </c>
      <c r="D6" s="6">
        <v>1</v>
      </c>
      <c r="E6" s="6">
        <v>2</v>
      </c>
      <c r="F6" s="6">
        <v>3</v>
      </c>
      <c r="G6" s="6">
        <v>4</v>
      </c>
      <c r="H6" s="6"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6" x14ac:dyDescent="0.3">
      <c r="B7" s="1" t="s">
        <v>5</v>
      </c>
      <c r="C7" s="7"/>
      <c r="D7" s="7">
        <v>325000</v>
      </c>
      <c r="E7" s="7">
        <v>475000</v>
      </c>
      <c r="F7" s="7">
        <v>550000</v>
      </c>
      <c r="G7" s="7">
        <v>595000</v>
      </c>
      <c r="H7" s="7">
        <v>625000</v>
      </c>
      <c r="J7" s="8"/>
      <c r="Q7" s="8"/>
    </row>
    <row r="8" spans="1:26" ht="15.6" x14ac:dyDescent="0.3">
      <c r="B8" s="1" t="s">
        <v>6</v>
      </c>
      <c r="C8" s="7">
        <v>-1500000</v>
      </c>
      <c r="D8" s="7">
        <v>-100000</v>
      </c>
      <c r="E8" s="7">
        <v>-100000</v>
      </c>
      <c r="F8" s="7">
        <v>-100000</v>
      </c>
      <c r="G8" s="7">
        <v>-100000</v>
      </c>
      <c r="H8" s="7">
        <v>-100000</v>
      </c>
      <c r="P8" s="9"/>
      <c r="Q8" s="8"/>
    </row>
    <row r="9" spans="1:26" ht="15.6" x14ac:dyDescent="0.3">
      <c r="B9" s="10" t="s">
        <v>7</v>
      </c>
      <c r="C9" s="11">
        <f>C7+C8</f>
        <v>-1500000</v>
      </c>
      <c r="D9" s="11">
        <f t="shared" ref="D9:H9" si="0">D7+D8</f>
        <v>225000</v>
      </c>
      <c r="E9" s="11">
        <f t="shared" si="0"/>
        <v>375000</v>
      </c>
      <c r="F9" s="11">
        <f t="shared" si="0"/>
        <v>450000</v>
      </c>
      <c r="G9" s="11">
        <f t="shared" si="0"/>
        <v>495000</v>
      </c>
      <c r="H9" s="11">
        <f t="shared" si="0"/>
        <v>525000</v>
      </c>
      <c r="P9" s="9"/>
      <c r="Q9" s="8"/>
    </row>
    <row r="10" spans="1:26" ht="15.6" x14ac:dyDescent="0.3">
      <c r="B10" s="10" t="s">
        <v>8</v>
      </c>
      <c r="C10" s="11">
        <f>C9</f>
        <v>-1500000</v>
      </c>
      <c r="D10" s="11">
        <f>D9+C10</f>
        <v>-1275000</v>
      </c>
      <c r="E10" s="11">
        <f t="shared" ref="E10:H10" si="1">E9+D10</f>
        <v>-900000</v>
      </c>
      <c r="F10" s="11">
        <f t="shared" si="1"/>
        <v>-450000</v>
      </c>
      <c r="G10" s="11">
        <f t="shared" si="1"/>
        <v>45000</v>
      </c>
      <c r="H10" s="11">
        <f t="shared" si="1"/>
        <v>570000</v>
      </c>
      <c r="P10" s="12"/>
      <c r="Q10" s="8"/>
    </row>
    <row r="11" spans="1:26" ht="15.6" x14ac:dyDescent="0.3">
      <c r="B11" s="22"/>
      <c r="C11" s="23"/>
      <c r="D11" s="23"/>
      <c r="E11" s="23"/>
      <c r="F11" s="23"/>
      <c r="G11" s="23"/>
      <c r="H11" s="23"/>
      <c r="P11" s="12"/>
      <c r="Q11" s="8"/>
    </row>
    <row r="12" spans="1:26" ht="15.6" x14ac:dyDescent="0.3">
      <c r="B12" s="22" t="s">
        <v>14</v>
      </c>
      <c r="C12" s="23">
        <f>C9</f>
        <v>-1500000</v>
      </c>
      <c r="D12" s="23">
        <f>D9/(1+$C$16)^D6</f>
        <v>208333.33333333331</v>
      </c>
      <c r="E12" s="23">
        <f t="shared" ref="E12:H12" si="2">E9/(1+$C$16)^E6</f>
        <v>321502.05761316867</v>
      </c>
      <c r="F12" s="23">
        <f t="shared" si="2"/>
        <v>357224.50845907629</v>
      </c>
      <c r="G12" s="23">
        <f t="shared" si="2"/>
        <v>363839.77713424439</v>
      </c>
      <c r="H12" s="23">
        <f>H9/(1+$C$16)^H6</f>
        <v>357306.17844272032</v>
      </c>
      <c r="P12" s="12"/>
      <c r="Q12" s="8"/>
    </row>
    <row r="13" spans="1:26" ht="15.6" x14ac:dyDescent="0.3">
      <c r="B13" s="22" t="s">
        <v>15</v>
      </c>
      <c r="C13" s="23">
        <f>C12</f>
        <v>-1500000</v>
      </c>
      <c r="D13" s="23">
        <f>D12+C13</f>
        <v>-1291666.6666666667</v>
      </c>
      <c r="E13" s="23">
        <f>E12+D13</f>
        <v>-970164.60905349813</v>
      </c>
      <c r="F13" s="23">
        <f>F12+E13</f>
        <v>-612940.10059442185</v>
      </c>
      <c r="G13" s="23">
        <f t="shared" ref="E13:H13" si="3">G12+F13</f>
        <v>-249100.32346017746</v>
      </c>
      <c r="H13" s="23">
        <f t="shared" si="3"/>
        <v>108205.85498254286</v>
      </c>
      <c r="P13" s="12"/>
      <c r="Q13" s="8"/>
    </row>
    <row r="14" spans="1:26" ht="15.6" x14ac:dyDescent="0.3">
      <c r="B14" s="22"/>
      <c r="C14" s="23"/>
      <c r="D14" s="23"/>
      <c r="E14" s="23"/>
      <c r="F14" s="23"/>
      <c r="G14" s="23"/>
      <c r="H14" s="23"/>
      <c r="P14" s="12"/>
      <c r="Q14" s="8"/>
    </row>
    <row r="15" spans="1:26" ht="15.6" x14ac:dyDescent="0.3">
      <c r="B15" s="13"/>
      <c r="C15" s="14"/>
      <c r="D15" s="14"/>
      <c r="E15" s="14"/>
      <c r="F15" s="14"/>
      <c r="G15" s="14"/>
      <c r="H15" s="14"/>
      <c r="P15" s="9"/>
      <c r="Q15" s="8"/>
    </row>
    <row r="16" spans="1:26" ht="15.6" x14ac:dyDescent="0.3">
      <c r="B16" s="15" t="s">
        <v>9</v>
      </c>
      <c r="C16" s="16">
        <v>0.08</v>
      </c>
      <c r="D16" s="14"/>
      <c r="E16" s="14"/>
      <c r="F16" s="14"/>
      <c r="G16" s="14"/>
      <c r="H16" s="14"/>
      <c r="P16" s="9"/>
      <c r="Q16" s="8"/>
    </row>
    <row r="17" spans="2:17" ht="15.6" x14ac:dyDescent="0.3">
      <c r="C17" s="17"/>
      <c r="Q17" s="8"/>
    </row>
    <row r="18" spans="2:17" ht="15.6" x14ac:dyDescent="0.3">
      <c r="B18" s="15" t="s">
        <v>10</v>
      </c>
      <c r="C18" s="18">
        <f>NPV(C16,D9:H9)+C9</f>
        <v>108205.85498254304</v>
      </c>
      <c r="D18" s="27"/>
      <c r="E18" s="28"/>
    </row>
    <row r="19" spans="2:17" ht="9" customHeight="1" x14ac:dyDescent="0.3">
      <c r="B19" s="15"/>
      <c r="C19" s="19"/>
    </row>
    <row r="20" spans="2:17" ht="15.6" x14ac:dyDescent="0.3">
      <c r="B20" s="15" t="s">
        <v>11</v>
      </c>
      <c r="C20" s="20">
        <f>IRR(C9:H9)</f>
        <v>0.10382578585799251</v>
      </c>
    </row>
    <row r="21" spans="2:17" ht="9" customHeight="1" x14ac:dyDescent="0.3">
      <c r="B21" s="15"/>
      <c r="C21" s="19"/>
    </row>
    <row r="22" spans="2:17" ht="15.6" x14ac:dyDescent="0.3">
      <c r="B22" s="15" t="s">
        <v>12</v>
      </c>
      <c r="C22" s="25">
        <f>3+ABS(F10/G9)</f>
        <v>3.9090909090909092</v>
      </c>
    </row>
    <row r="23" spans="2:17" ht="15.6" x14ac:dyDescent="0.3">
      <c r="B23" s="24" t="s">
        <v>16</v>
      </c>
      <c r="C23" s="26">
        <f>4+ABS(G13/H12)</f>
        <v>4.6971620937142866</v>
      </c>
    </row>
    <row r="24" spans="2:17" ht="15.6" x14ac:dyDescent="0.3"/>
    <row r="25" spans="2:17" ht="15.6" x14ac:dyDescent="0.3">
      <c r="B25" s="34" t="s">
        <v>13</v>
      </c>
      <c r="C25" s="35"/>
      <c r="D25" s="35"/>
      <c r="E25" s="35"/>
      <c r="F25" s="35"/>
      <c r="G25" s="35"/>
      <c r="H25" s="36"/>
    </row>
    <row r="26" spans="2:17" ht="15.6" x14ac:dyDescent="0.3">
      <c r="B26" s="6" t="s">
        <v>4</v>
      </c>
      <c r="C26" s="6">
        <v>0</v>
      </c>
      <c r="D26" s="6">
        <v>1</v>
      </c>
      <c r="E26" s="6">
        <v>2</v>
      </c>
      <c r="F26" s="6">
        <v>3</v>
      </c>
      <c r="G26" s="6">
        <v>4</v>
      </c>
      <c r="H26" s="6">
        <v>5</v>
      </c>
    </row>
    <row r="27" spans="2:17" ht="15.6" x14ac:dyDescent="0.3">
      <c r="B27" s="1" t="s">
        <v>5</v>
      </c>
      <c r="C27" s="7"/>
      <c r="D27" s="7">
        <v>65000</v>
      </c>
      <c r="E27" s="7">
        <v>75000</v>
      </c>
      <c r="F27" s="7">
        <v>82500</v>
      </c>
      <c r="G27" s="7">
        <v>86000</v>
      </c>
      <c r="H27" s="7">
        <v>89000</v>
      </c>
    </row>
    <row r="28" spans="2:17" ht="15.6" x14ac:dyDescent="0.3">
      <c r="B28" s="1" t="s">
        <v>6</v>
      </c>
      <c r="C28" s="7">
        <v>-250000</v>
      </c>
      <c r="D28" s="7">
        <v>-10000</v>
      </c>
      <c r="E28" s="7">
        <v>-10000</v>
      </c>
      <c r="F28" s="7">
        <v>-10000</v>
      </c>
      <c r="G28" s="7">
        <v>-10000</v>
      </c>
      <c r="H28" s="7">
        <v>-10000</v>
      </c>
    </row>
    <row r="29" spans="2:17" ht="15.6" x14ac:dyDescent="0.3">
      <c r="B29" s="10" t="s">
        <v>7</v>
      </c>
      <c r="C29" s="11">
        <f>C27+C28</f>
        <v>-250000</v>
      </c>
      <c r="D29" s="11">
        <f t="shared" ref="D29:H29" si="4">D27+D28</f>
        <v>55000</v>
      </c>
      <c r="E29" s="11">
        <f t="shared" si="4"/>
        <v>65000</v>
      </c>
      <c r="F29" s="11">
        <f t="shared" si="4"/>
        <v>72500</v>
      </c>
      <c r="G29" s="11">
        <f t="shared" si="4"/>
        <v>76000</v>
      </c>
      <c r="H29" s="11">
        <f t="shared" si="4"/>
        <v>79000</v>
      </c>
    </row>
    <row r="30" spans="2:17" ht="15.6" x14ac:dyDescent="0.3">
      <c r="B30" s="10" t="s">
        <v>8</v>
      </c>
      <c r="C30" s="11">
        <f>C29</f>
        <v>-250000</v>
      </c>
      <c r="D30" s="11">
        <f>D29+C30</f>
        <v>-195000</v>
      </c>
      <c r="E30" s="11">
        <f t="shared" ref="E30:H30" si="5">E29+D30</f>
        <v>-130000</v>
      </c>
      <c r="F30" s="11">
        <f t="shared" si="5"/>
        <v>-57500</v>
      </c>
      <c r="G30" s="11">
        <f t="shared" si="5"/>
        <v>18500</v>
      </c>
      <c r="H30" s="11">
        <f t="shared" si="5"/>
        <v>97500</v>
      </c>
    </row>
    <row r="31" spans="2:17" ht="15.6" x14ac:dyDescent="0.3">
      <c r="B31" s="22"/>
      <c r="C31" s="23"/>
      <c r="D31" s="23"/>
      <c r="E31" s="23"/>
      <c r="F31" s="23"/>
      <c r="G31" s="23"/>
      <c r="H31" s="23"/>
    </row>
    <row r="32" spans="2:17" ht="15.6" x14ac:dyDescent="0.3">
      <c r="B32" s="32" t="s">
        <v>14</v>
      </c>
      <c r="C32" s="33">
        <f>C28</f>
        <v>-250000</v>
      </c>
      <c r="D32" s="33">
        <f>D29/(1+$C$36)^D26</f>
        <v>50925.92592592592</v>
      </c>
      <c r="E32" s="33">
        <f t="shared" ref="E32:H32" si="6">E29/(1+$C$36)^E26</f>
        <v>55727.02331961591</v>
      </c>
      <c r="F32" s="33">
        <f t="shared" si="6"/>
        <v>57552.837473962296</v>
      </c>
      <c r="G32" s="33">
        <f t="shared" si="6"/>
        <v>55862.268812530448</v>
      </c>
      <c r="H32" s="33">
        <f t="shared" si="6"/>
        <v>53766.072565666487</v>
      </c>
    </row>
    <row r="33" spans="2:8" ht="15.6" x14ac:dyDescent="0.3">
      <c r="B33" s="30" t="s">
        <v>15</v>
      </c>
      <c r="C33" s="23">
        <f>C32</f>
        <v>-250000</v>
      </c>
      <c r="D33" s="23">
        <f>D32+C33</f>
        <v>-199074.07407407407</v>
      </c>
      <c r="E33" s="23">
        <f t="shared" ref="E33:H33" si="7">E32+D33</f>
        <v>-143347.05075445818</v>
      </c>
      <c r="F33" s="23">
        <f t="shared" si="7"/>
        <v>-85794.213280495882</v>
      </c>
      <c r="G33" s="23">
        <f t="shared" si="7"/>
        <v>-29931.944467965433</v>
      </c>
      <c r="H33" s="23">
        <f t="shared" si="7"/>
        <v>23834.128097701054</v>
      </c>
    </row>
    <row r="34" spans="2:8" ht="15.6" x14ac:dyDescent="0.3">
      <c r="B34" s="22"/>
      <c r="C34" s="23"/>
      <c r="D34" s="23"/>
      <c r="E34" s="23"/>
      <c r="F34" s="23"/>
      <c r="G34" s="23"/>
      <c r="H34" s="23"/>
    </row>
    <row r="36" spans="2:8" ht="15.6" x14ac:dyDescent="0.3">
      <c r="B36" s="15" t="s">
        <v>9</v>
      </c>
      <c r="C36" s="16">
        <v>0.08</v>
      </c>
    </row>
    <row r="37" spans="2:8" ht="15.6" x14ac:dyDescent="0.3">
      <c r="C37" s="17"/>
    </row>
    <row r="38" spans="2:8" ht="15.6" x14ac:dyDescent="0.3">
      <c r="B38" s="15" t="s">
        <v>10</v>
      </c>
      <c r="C38" s="21">
        <f>NPV(C36,D29:H29)+C29</f>
        <v>23834.128097701061</v>
      </c>
    </row>
    <row r="39" spans="2:8" ht="9" customHeight="1" x14ac:dyDescent="0.3">
      <c r="B39" s="15"/>
      <c r="C39" s="19"/>
    </row>
    <row r="40" spans="2:8" ht="15.6" x14ac:dyDescent="0.3">
      <c r="B40" s="15" t="s">
        <v>11</v>
      </c>
      <c r="C40" s="20">
        <f>IRR(C29:H29)</f>
        <v>0.11337777494709433</v>
      </c>
    </row>
    <row r="41" spans="2:8" ht="9" customHeight="1" x14ac:dyDescent="0.3">
      <c r="B41" s="15"/>
      <c r="C41" s="19"/>
    </row>
    <row r="42" spans="2:8" ht="15.6" x14ac:dyDescent="0.3">
      <c r="B42" s="30" t="s">
        <v>12</v>
      </c>
      <c r="C42" s="25">
        <f>3+ABS(F30/G29)</f>
        <v>3.7565789473684212</v>
      </c>
    </row>
    <row r="43" spans="2:8" ht="15.6" x14ac:dyDescent="0.3">
      <c r="B43" s="31" t="s">
        <v>17</v>
      </c>
      <c r="C43" s="26">
        <f>4+ABS(G33/H32)</f>
        <v>4.5567069164556973</v>
      </c>
      <c r="D43" s="29"/>
    </row>
  </sheetData>
  <mergeCells count="2">
    <mergeCell ref="B5:H5"/>
    <mergeCell ref="B25:H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Govinda Thatikonda</cp:lastModifiedBy>
  <dcterms:created xsi:type="dcterms:W3CDTF">2021-12-12T17:14:55Z</dcterms:created>
  <dcterms:modified xsi:type="dcterms:W3CDTF">2024-08-16T19:13:02Z</dcterms:modified>
</cp:coreProperties>
</file>