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vinda\Desktop\Financial Analysis\"/>
    </mc:Choice>
  </mc:AlternateContent>
  <xr:revisionPtr revIDLastSave="0" documentId="13_ncr:1_{26DA3AD5-6893-415E-8EF7-903C66CDFD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" sheetId="2" r:id="rId1"/>
  </sheets>
  <calcPr calcId="181029"/>
  <extLst>
    <ext uri="GoogleSheetsCustomDataVersion1">
      <go:sheetsCustomData xmlns:go="http://customooxmlschemas.google.com/" r:id="rId6" roundtripDataSignature="AMtx7mgOX39VO1Cqr39cf32bUtMz7VRpxA=="/>
    </ext>
  </extLst>
</workbook>
</file>

<file path=xl/calcChain.xml><?xml version="1.0" encoding="utf-8"?>
<calcChain xmlns="http://schemas.openxmlformats.org/spreadsheetml/2006/main">
  <c r="P22" i="2" l="1"/>
  <c r="P23" i="2"/>
  <c r="P26" i="2"/>
  <c r="P25" i="2"/>
  <c r="P24" i="2"/>
  <c r="O25" i="2"/>
  <c r="O23" i="2"/>
  <c r="O24" i="2" s="1"/>
  <c r="O26" i="2" s="1"/>
  <c r="O22" i="2"/>
  <c r="N25" i="2"/>
  <c r="N24" i="2"/>
  <c r="N26" i="2" s="1"/>
  <c r="N23" i="2"/>
  <c r="N22" i="2"/>
  <c r="P19" i="2"/>
  <c r="O19" i="2"/>
  <c r="P18" i="2"/>
  <c r="O18" i="2"/>
  <c r="P17" i="2"/>
  <c r="O17" i="2"/>
  <c r="P16" i="2"/>
  <c r="O16" i="2"/>
  <c r="P15" i="2"/>
  <c r="O15" i="2"/>
  <c r="P14" i="2"/>
  <c r="O14" i="2"/>
  <c r="N19" i="2"/>
  <c r="N18" i="2"/>
  <c r="N17" i="2"/>
  <c r="N16" i="2"/>
  <c r="N15" i="2"/>
  <c r="N14" i="2"/>
  <c r="P12" i="2"/>
  <c r="P11" i="2"/>
  <c r="P10" i="2"/>
  <c r="P9" i="2"/>
  <c r="P8" i="2"/>
  <c r="P7" i="2"/>
  <c r="O12" i="2"/>
  <c r="N12" i="2"/>
  <c r="O11" i="2"/>
  <c r="N11" i="2"/>
  <c r="O10" i="2"/>
  <c r="N10" i="2"/>
  <c r="O9" i="2"/>
  <c r="N9" i="2"/>
  <c r="O8" i="2"/>
  <c r="N8" i="2"/>
  <c r="O7" i="2"/>
  <c r="N7" i="2"/>
  <c r="H12" i="2"/>
  <c r="H11" i="2"/>
  <c r="H10" i="2"/>
  <c r="H9" i="2"/>
  <c r="H8" i="2"/>
  <c r="H7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<sst xmlns="http://schemas.openxmlformats.org/spreadsheetml/2006/main" count="44" uniqueCount="39">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</sst>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"/>
    <numFmt numFmtId="165" formatCode="_-* #,##0_-;\-* #,##0_-;_-* &quot;-&quot;??_-;_-@"/>
    <numFmt numFmtId="166" formatCode="#,##0.0\x"/>
    <numFmt numFmtId="167" formatCode="_-* #,##0.00\ _€_-;\-* #,##0.00\ _€_-;_-* &quot;-&quot;??\ _€_-;_-@"/>
  </numFmts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rgb="FF293D68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  <font>
      <b/>
      <sz val="12"/>
      <color theme="1"/>
      <name val="Calibri"/>
      <family val="2"/>
    </font>
    <font>
      <b/>
      <sz val="12"/>
      <color rgb="FF0432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293D68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164" fontId="6" fillId="2" borderId="7" xfId="0" applyNumberFormat="1" applyFont="1" applyFill="1" applyBorder="1"/>
    <xf numFmtId="165" fontId="6" fillId="2" borderId="7" xfId="0" applyNumberFormat="1" applyFont="1" applyFill="1" applyBorder="1"/>
    <xf numFmtId="165" fontId="1" fillId="2" borderId="7" xfId="0" applyNumberFormat="1" applyFont="1" applyFill="1" applyBorder="1"/>
    <xf numFmtId="166" fontId="1" fillId="2" borderId="7" xfId="0" applyNumberFormat="1" applyFont="1" applyFill="1" applyBorder="1"/>
    <xf numFmtId="166" fontId="1" fillId="2" borderId="8" xfId="0" applyNumberFormat="1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164" fontId="6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1" fillId="2" borderId="1" xfId="0" applyNumberFormat="1" applyFont="1" applyFill="1" applyBorder="1"/>
    <xf numFmtId="0" fontId="7" fillId="2" borderId="1" xfId="0" applyFont="1" applyFill="1" applyBorder="1"/>
    <xf numFmtId="166" fontId="7" fillId="2" borderId="1" xfId="0" applyNumberFormat="1" applyFont="1" applyFill="1" applyBorder="1"/>
    <xf numFmtId="0" fontId="1" fillId="3" borderId="1" xfId="0" applyFont="1" applyFill="1" applyBorder="1"/>
    <xf numFmtId="167" fontId="1" fillId="0" borderId="0" xfId="0" applyNumberFormat="1" applyFont="1"/>
    <xf numFmtId="0" fontId="7" fillId="2" borderId="9" xfId="0" applyFont="1" applyFill="1" applyBorder="1"/>
    <xf numFmtId="167" fontId="7" fillId="2" borderId="9" xfId="0" applyNumberFormat="1" applyFont="1" applyFill="1" applyBorder="1"/>
    <xf numFmtId="165" fontId="8" fillId="2" borderId="9" xfId="0" applyNumberFormat="1" applyFont="1" applyFill="1" applyBorder="1"/>
    <xf numFmtId="164" fontId="7" fillId="2" borderId="9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showGridLines="0" tabSelected="1" topLeftCell="A3" workbookViewId="0">
      <selection activeCell="A3" sqref="A3"/>
    </sheetView>
  </sheetViews>
  <sheetFormatPr defaultColWidth="11.19921875" defaultRowHeight="15" customHeight="1" x14ac:dyDescent="0.3"/>
  <cols>
    <col min="1" max="1" width="10.59765625" customWidth="1"/>
    <col min="2" max="3" width="14.09765625" customWidth="1"/>
    <col min="4" max="4" width="10.3984375" customWidth="1"/>
    <col min="5" max="5" width="11.5" customWidth="1"/>
    <col min="6" max="7" width="11.3984375" customWidth="1"/>
    <col min="8" max="8" width="10.59765625" customWidth="1"/>
    <col min="9" max="9" width="3.69921875" customWidth="1"/>
    <col min="10" max="10" width="11.5" customWidth="1"/>
    <col min="11" max="12" width="10.59765625" customWidth="1"/>
    <col min="13" max="13" width="3.69921875" customWidth="1"/>
    <col min="14" max="14" width="11.5" customWidth="1"/>
    <col min="15" max="26" width="10.59765625" customWidth="1"/>
  </cols>
  <sheetData>
    <row r="1" spans="2:16" ht="15.6" x14ac:dyDescent="0.3"/>
    <row r="2" spans="2:16" ht="23.4" x14ac:dyDescent="0.4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5.6" x14ac:dyDescent="0.3"/>
    <row r="4" spans="2:16" ht="15.6" x14ac:dyDescent="0.3">
      <c r="B4" s="4"/>
      <c r="C4" s="4"/>
      <c r="D4" s="33" t="s">
        <v>1</v>
      </c>
      <c r="E4" s="34"/>
      <c r="F4" s="34"/>
      <c r="G4" s="34"/>
      <c r="H4" s="35"/>
      <c r="I4" s="4"/>
      <c r="J4" s="33" t="s">
        <v>2</v>
      </c>
      <c r="K4" s="34"/>
      <c r="L4" s="35"/>
      <c r="M4" s="4"/>
      <c r="N4" s="33" t="s">
        <v>3</v>
      </c>
      <c r="O4" s="34"/>
      <c r="P4" s="35"/>
    </row>
    <row r="5" spans="2:16" ht="31.2" x14ac:dyDescent="0.3">
      <c r="B5" s="5" t="s">
        <v>4</v>
      </c>
      <c r="C5" s="5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7"/>
      <c r="J5" s="7" t="s">
        <v>11</v>
      </c>
      <c r="K5" s="7" t="s">
        <v>12</v>
      </c>
      <c r="L5" s="7" t="s">
        <v>13</v>
      </c>
      <c r="M5" s="7"/>
      <c r="N5" s="7" t="s">
        <v>14</v>
      </c>
      <c r="O5" s="7" t="s">
        <v>15</v>
      </c>
      <c r="P5" s="7" t="s">
        <v>16</v>
      </c>
    </row>
    <row r="6" spans="2:16" ht="9" customHeight="1" x14ac:dyDescent="0.3">
      <c r="B6" s="8"/>
      <c r="C6" s="8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</row>
    <row r="7" spans="2:16" ht="15.6" x14ac:dyDescent="0.3">
      <c r="B7" s="11" t="s">
        <v>17</v>
      </c>
      <c r="C7" s="12" t="s">
        <v>18</v>
      </c>
      <c r="D7" s="13">
        <v>11.44</v>
      </c>
      <c r="E7" s="14">
        <v>125</v>
      </c>
      <c r="F7" s="15">
        <f>E7*D7</f>
        <v>1430</v>
      </c>
      <c r="G7" s="14">
        <v>740</v>
      </c>
      <c r="H7" s="15">
        <f>F7+G7</f>
        <v>2170</v>
      </c>
      <c r="I7" s="14"/>
      <c r="J7" s="14">
        <v>845</v>
      </c>
      <c r="K7" s="14">
        <v>305</v>
      </c>
      <c r="L7" s="14">
        <v>135</v>
      </c>
      <c r="M7" s="15"/>
      <c r="N7" s="16">
        <f>$H7/J7</f>
        <v>2.5680473372781063</v>
      </c>
      <c r="O7" s="16">
        <f t="shared" ref="O7:O12" si="0">$H7/K7</f>
        <v>7.1147540983606561</v>
      </c>
      <c r="P7" s="17">
        <f>F7/L7</f>
        <v>10.592592592592593</v>
      </c>
    </row>
    <row r="8" spans="2:16" ht="15.6" x14ac:dyDescent="0.3">
      <c r="B8" s="18" t="s">
        <v>19</v>
      </c>
      <c r="C8" s="19" t="s">
        <v>20</v>
      </c>
      <c r="D8" s="20">
        <v>8.43</v>
      </c>
      <c r="E8" s="21">
        <v>150</v>
      </c>
      <c r="F8" s="22">
        <f t="shared" ref="F8:F12" si="1">E8*D8</f>
        <v>1264.5</v>
      </c>
      <c r="G8" s="21">
        <v>600</v>
      </c>
      <c r="H8" s="22">
        <f t="shared" ref="H8:H12" si="2">F8+G8</f>
        <v>1864.5</v>
      </c>
      <c r="I8" s="21"/>
      <c r="J8" s="21">
        <v>678</v>
      </c>
      <c r="K8" s="21">
        <v>220</v>
      </c>
      <c r="L8" s="21">
        <v>109</v>
      </c>
      <c r="M8" s="22"/>
      <c r="N8" s="23">
        <f t="shared" ref="N8:N12" si="3">$H8/J8</f>
        <v>2.75</v>
      </c>
      <c r="O8" s="23">
        <f t="shared" si="0"/>
        <v>8.4749999999999996</v>
      </c>
      <c r="P8" s="23">
        <f t="shared" ref="P8:P12" si="4">F8/L8</f>
        <v>11.600917431192661</v>
      </c>
    </row>
    <row r="9" spans="2:16" ht="15.6" x14ac:dyDescent="0.3">
      <c r="B9" s="18" t="s">
        <v>21</v>
      </c>
      <c r="C9" s="19" t="s">
        <v>22</v>
      </c>
      <c r="D9" s="20">
        <v>3.19</v>
      </c>
      <c r="E9" s="21">
        <v>350</v>
      </c>
      <c r="F9" s="22">
        <f t="shared" si="1"/>
        <v>1116.5</v>
      </c>
      <c r="G9" s="21">
        <v>414</v>
      </c>
      <c r="H9" s="22">
        <f t="shared" si="2"/>
        <v>1530.5</v>
      </c>
      <c r="I9" s="21"/>
      <c r="J9" s="21">
        <v>505</v>
      </c>
      <c r="K9" s="21">
        <v>253</v>
      </c>
      <c r="L9" s="21">
        <v>112</v>
      </c>
      <c r="M9" s="22"/>
      <c r="N9" s="23">
        <f t="shared" si="3"/>
        <v>3.0306930693069307</v>
      </c>
      <c r="O9" s="23">
        <f t="shared" si="0"/>
        <v>6.0494071146245059</v>
      </c>
      <c r="P9" s="23">
        <f t="shared" si="4"/>
        <v>9.96875</v>
      </c>
    </row>
    <row r="10" spans="2:16" ht="15.6" x14ac:dyDescent="0.3">
      <c r="B10" s="18" t="s">
        <v>23</v>
      </c>
      <c r="C10" s="19" t="s">
        <v>24</v>
      </c>
      <c r="D10" s="20">
        <v>7.6510000000000007</v>
      </c>
      <c r="E10" s="21">
        <v>175</v>
      </c>
      <c r="F10" s="22">
        <f t="shared" si="1"/>
        <v>1338.9250000000002</v>
      </c>
      <c r="G10" s="21">
        <v>936</v>
      </c>
      <c r="H10" s="22">
        <f t="shared" si="2"/>
        <v>2274.9250000000002</v>
      </c>
      <c r="I10" s="21"/>
      <c r="J10" s="21">
        <v>1045</v>
      </c>
      <c r="K10" s="21">
        <v>287</v>
      </c>
      <c r="L10" s="21">
        <v>148</v>
      </c>
      <c r="M10" s="22"/>
      <c r="N10" s="23">
        <f t="shared" si="3"/>
        <v>2.1769617224880387</v>
      </c>
      <c r="O10" s="23">
        <f t="shared" si="0"/>
        <v>7.9265679442508716</v>
      </c>
      <c r="P10" s="23">
        <f t="shared" si="4"/>
        <v>9.0467905405405418</v>
      </c>
    </row>
    <row r="11" spans="2:16" ht="15.6" x14ac:dyDescent="0.3">
      <c r="B11" s="18" t="s">
        <v>25</v>
      </c>
      <c r="C11" s="19" t="s">
        <v>26</v>
      </c>
      <c r="D11" s="20">
        <v>23.544999999999998</v>
      </c>
      <c r="E11" s="21">
        <v>75</v>
      </c>
      <c r="F11" s="22">
        <f t="shared" si="1"/>
        <v>1765.8749999999998</v>
      </c>
      <c r="G11" s="21">
        <v>948</v>
      </c>
      <c r="H11" s="22">
        <f t="shared" si="2"/>
        <v>2713.875</v>
      </c>
      <c r="I11" s="21"/>
      <c r="J11" s="21">
        <v>1181.44</v>
      </c>
      <c r="K11" s="21">
        <v>349</v>
      </c>
      <c r="L11" s="21">
        <v>237</v>
      </c>
      <c r="M11" s="22"/>
      <c r="N11" s="23">
        <f t="shared" si="3"/>
        <v>2.2970908382990247</v>
      </c>
      <c r="O11" s="23">
        <f t="shared" si="0"/>
        <v>7.7761461318051577</v>
      </c>
      <c r="P11" s="23">
        <f t="shared" si="4"/>
        <v>7.4509493670886062</v>
      </c>
    </row>
    <row r="12" spans="2:16" ht="15.6" x14ac:dyDescent="0.3">
      <c r="B12" s="18" t="s">
        <v>27</v>
      </c>
      <c r="C12" s="19" t="s">
        <v>28</v>
      </c>
      <c r="D12" s="20">
        <v>12.770999999999999</v>
      </c>
      <c r="E12" s="21">
        <v>100</v>
      </c>
      <c r="F12" s="22">
        <f t="shared" si="1"/>
        <v>1277.0999999999999</v>
      </c>
      <c r="G12" s="21">
        <v>300</v>
      </c>
      <c r="H12" s="22">
        <f t="shared" si="2"/>
        <v>1577.1</v>
      </c>
      <c r="I12" s="21"/>
      <c r="J12" s="21">
        <v>1411.48</v>
      </c>
      <c r="K12" s="21">
        <v>407</v>
      </c>
      <c r="L12" s="21">
        <v>279</v>
      </c>
      <c r="M12" s="22"/>
      <c r="N12" s="23">
        <f t="shared" si="3"/>
        <v>1.1173378297956753</v>
      </c>
      <c r="O12" s="23">
        <f t="shared" si="0"/>
        <v>3.8749385749385747</v>
      </c>
      <c r="P12" s="23">
        <f t="shared" si="4"/>
        <v>4.5774193548387094</v>
      </c>
    </row>
    <row r="13" spans="2:16" ht="15.6" x14ac:dyDescent="0.3">
      <c r="E13" s="22"/>
    </row>
    <row r="14" spans="2:16" ht="15.6" x14ac:dyDescent="0.3">
      <c r="B14" s="1" t="s">
        <v>29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4">
        <f>MAX(N8:N12)</f>
        <v>3.0306930693069307</v>
      </c>
      <c r="O14" s="24">
        <f t="shared" ref="O14:P14" si="5">MAX(O8:O12)</f>
        <v>8.4749999999999996</v>
      </c>
      <c r="P14" s="24">
        <f t="shared" si="5"/>
        <v>11.600917431192661</v>
      </c>
    </row>
    <row r="15" spans="2:16" ht="15.6" x14ac:dyDescent="0.3">
      <c r="B15" s="1" t="s">
        <v>30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>
        <f>QUARTILE(N8:N12,3)</f>
        <v>2.75</v>
      </c>
      <c r="O15" s="24">
        <f t="shared" ref="O15:P15" si="6">QUARTILE(O8:O12,3)</f>
        <v>7.9265679442508716</v>
      </c>
      <c r="P15" s="24">
        <f t="shared" si="6"/>
        <v>9.96875</v>
      </c>
    </row>
    <row r="16" spans="2:16" ht="15.6" x14ac:dyDescent="0.3">
      <c r="B16" s="25" t="s">
        <v>31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>
        <f>AVERAGE(N8:N12)</f>
        <v>2.2744166919779341</v>
      </c>
      <c r="O16" s="26">
        <f t="shared" ref="O16:P16" si="7">AVERAGE(O8:O12)</f>
        <v>6.8204119531238216</v>
      </c>
      <c r="P16" s="26">
        <f t="shared" si="7"/>
        <v>8.5289653387321032</v>
      </c>
    </row>
    <row r="17" spans="2:16" ht="15.6" x14ac:dyDescent="0.3">
      <c r="B17" s="25" t="s">
        <v>32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>
        <f>MEDIAN(N8:N12)</f>
        <v>2.2970908382990247</v>
      </c>
      <c r="O17" s="26">
        <f t="shared" ref="O17:P17" si="8">MEDIAN(O8:O12)</f>
        <v>7.7761461318051577</v>
      </c>
      <c r="P17" s="26">
        <f t="shared" si="8"/>
        <v>9.0467905405405418</v>
      </c>
    </row>
    <row r="18" spans="2:16" ht="15.6" x14ac:dyDescent="0.3">
      <c r="B18" s="1" t="s">
        <v>33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4">
        <f>QUARTILE(N8:N12,1)</f>
        <v>2.1769617224880387</v>
      </c>
      <c r="O18" s="24">
        <f t="shared" ref="O18:P18" si="9">QUARTILE(O8:O12,1)</f>
        <v>6.0494071146245059</v>
      </c>
      <c r="P18" s="24">
        <f t="shared" si="9"/>
        <v>7.4509493670886062</v>
      </c>
    </row>
    <row r="19" spans="2:16" ht="15.6" x14ac:dyDescent="0.3">
      <c r="B19" s="1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4">
        <f>MIN(N8:N12)</f>
        <v>1.1173378297956753</v>
      </c>
      <c r="O19" s="24">
        <f t="shared" ref="O19:P19" si="10">MIN(O8:O12)</f>
        <v>3.8749385749385747</v>
      </c>
      <c r="P19" s="24">
        <f t="shared" si="10"/>
        <v>4.5774193548387094</v>
      </c>
    </row>
    <row r="20" spans="2:16" ht="15.6" x14ac:dyDescent="0.3"/>
    <row r="21" spans="2:16" ht="15.6" x14ac:dyDescent="0.3">
      <c r="B21" s="4" t="s">
        <v>35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7" t="s">
        <v>14</v>
      </c>
      <c r="O21" s="7" t="s">
        <v>15</v>
      </c>
      <c r="P21" s="7" t="s">
        <v>16</v>
      </c>
    </row>
    <row r="22" spans="2:16" ht="15.6" x14ac:dyDescent="0.3">
      <c r="B22" s="18" t="s">
        <v>36</v>
      </c>
      <c r="J22" s="28"/>
      <c r="N22" s="22">
        <f>N17*J7</f>
        <v>1941.0417583626759</v>
      </c>
      <c r="O22" s="22">
        <f t="shared" ref="O22" si="11">O17*K7</f>
        <v>2371.724570200573</v>
      </c>
      <c r="P22" s="22">
        <f>P23+P24</f>
        <v>1961.3167229729731</v>
      </c>
    </row>
    <row r="23" spans="2:16" ht="15.6" x14ac:dyDescent="0.3">
      <c r="B23" s="18" t="s">
        <v>9</v>
      </c>
      <c r="G23" s="21"/>
      <c r="J23" s="28"/>
      <c r="N23" s="22">
        <f>$G$7</f>
        <v>740</v>
      </c>
      <c r="O23" s="22">
        <f t="shared" ref="O23" si="12">$G$7</f>
        <v>740</v>
      </c>
      <c r="P23" s="22">
        <f>G7</f>
        <v>740</v>
      </c>
    </row>
    <row r="24" spans="2:16" ht="15.6" x14ac:dyDescent="0.3">
      <c r="B24" s="18" t="s">
        <v>37</v>
      </c>
      <c r="G24" s="21"/>
      <c r="J24" s="28"/>
      <c r="N24" s="22">
        <f>N22-N23</f>
        <v>1201.0417583626759</v>
      </c>
      <c r="O24" s="22">
        <f t="shared" ref="O24" si="13">O22-O23</f>
        <v>1631.724570200573</v>
      </c>
      <c r="P24" s="22">
        <f>P17*L7</f>
        <v>1221.3167229729731</v>
      </c>
    </row>
    <row r="25" spans="2:16" ht="15.6" x14ac:dyDescent="0.3">
      <c r="B25" s="18" t="s">
        <v>7</v>
      </c>
      <c r="G25" s="21"/>
      <c r="N25" s="22">
        <f>$E$7</f>
        <v>125</v>
      </c>
      <c r="O25" s="22">
        <f t="shared" ref="O25" si="14">$E$7</f>
        <v>125</v>
      </c>
      <c r="P25" s="22">
        <f>O25</f>
        <v>125</v>
      </c>
    </row>
    <row r="26" spans="2:16" ht="15.6" x14ac:dyDescent="0.3">
      <c r="B26" s="29" t="s">
        <v>38</v>
      </c>
      <c r="C26" s="29"/>
      <c r="D26" s="30"/>
      <c r="E26" s="30"/>
      <c r="F26" s="29"/>
      <c r="G26" s="31"/>
      <c r="H26" s="29"/>
      <c r="I26" s="29"/>
      <c r="J26" s="29"/>
      <c r="K26" s="29"/>
      <c r="L26" s="29"/>
      <c r="M26" s="29"/>
      <c r="N26" s="32">
        <f>N24/N25</f>
        <v>9.6083340669014063</v>
      </c>
      <c r="O26" s="32">
        <f t="shared" ref="O26" si="15">O24/O25</f>
        <v>13.053796561604583</v>
      </c>
      <c r="P26" s="32">
        <f>P24/P25</f>
        <v>9.7705337837837849</v>
      </c>
    </row>
    <row r="27" spans="2:16" ht="15.6" x14ac:dyDescent="0.3">
      <c r="D27" s="28"/>
      <c r="E27" s="28"/>
      <c r="G27" s="21"/>
    </row>
    <row r="28" spans="2:16" ht="15.6" x14ac:dyDescent="0.3">
      <c r="D28" s="28"/>
      <c r="E28" s="28"/>
      <c r="G28" s="21"/>
    </row>
    <row r="29" spans="2:16" ht="15.6" x14ac:dyDescent="0.3">
      <c r="D29" s="28"/>
      <c r="E29" s="28"/>
    </row>
    <row r="30" spans="2:16" ht="15.6" x14ac:dyDescent="0.3">
      <c r="D30" s="28"/>
      <c r="E30" s="28"/>
    </row>
  </sheetData>
  <mergeCells count="3">
    <mergeCell ref="D4:H4"/>
    <mergeCell ref="J4:L4"/>
    <mergeCell ref="N4:P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Govinda Thatikonda</cp:lastModifiedBy>
  <dcterms:created xsi:type="dcterms:W3CDTF">2021-12-06T10:27:27Z</dcterms:created>
  <dcterms:modified xsi:type="dcterms:W3CDTF">2024-08-16T19:13:06Z</dcterms:modified>
</cp:coreProperties>
</file>