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2" i="3"/>
  <c r="E53"/>
  <c r="E51"/>
  <c r="E52"/>
  <c r="E50"/>
  <c r="E40"/>
  <c r="E39"/>
  <c r="E45"/>
  <c r="E46"/>
  <c r="D29"/>
  <c r="E29" s="1"/>
  <c r="E41"/>
  <c r="E25"/>
  <c r="E35"/>
  <c r="E34"/>
  <c r="E33"/>
  <c r="E26"/>
  <c r="E24"/>
  <c r="E12"/>
  <c r="E13"/>
  <c r="E14"/>
  <c r="E18"/>
  <c r="E19"/>
  <c r="E21"/>
  <c r="E22"/>
  <c r="E4"/>
  <c r="E55" s="1"/>
  <c r="E5"/>
  <c r="E6"/>
  <c r="E7"/>
  <c r="E8"/>
  <c r="E9"/>
  <c r="E3"/>
  <c r="G25" i="2"/>
  <c r="G29" s="1"/>
  <c r="G26"/>
  <c r="G27"/>
  <c r="G31"/>
  <c r="G34" s="1"/>
  <c r="G32"/>
  <c r="G39"/>
  <c r="G40"/>
  <c r="G41"/>
  <c r="G42"/>
  <c r="J85"/>
  <c r="J21"/>
  <c r="J9"/>
  <c r="J84"/>
  <c r="J83"/>
  <c r="G83"/>
  <c r="G82"/>
  <c r="J99"/>
  <c r="J93"/>
  <c r="J94"/>
  <c r="J95"/>
  <c r="J96"/>
  <c r="J97"/>
  <c r="J92"/>
  <c r="H88"/>
  <c r="G88"/>
  <c r="G87"/>
  <c r="J80"/>
  <c r="J79"/>
  <c r="J78"/>
  <c r="G78"/>
  <c r="G77"/>
  <c r="J74"/>
  <c r="J63"/>
  <c r="J64"/>
  <c r="J65"/>
  <c r="J66"/>
  <c r="J67"/>
  <c r="J68"/>
  <c r="J69"/>
  <c r="J70"/>
  <c r="J71"/>
  <c r="J72"/>
  <c r="J62"/>
  <c r="G50"/>
  <c r="G48"/>
  <c r="G49"/>
  <c r="G47"/>
  <c r="G43"/>
  <c r="G56"/>
  <c r="G55"/>
  <c r="G58" s="1"/>
  <c r="G21"/>
  <c r="G16"/>
  <c r="G13"/>
  <c r="G14"/>
  <c r="G15"/>
  <c r="G12"/>
  <c r="G6"/>
  <c r="G5"/>
  <c r="G4"/>
  <c r="G3"/>
  <c r="G36" l="1"/>
  <c r="J36" s="1"/>
  <c r="J29"/>
  <c r="G44"/>
  <c r="G52" s="1"/>
  <c r="J52" s="1"/>
  <c r="G18"/>
  <c r="J18" s="1"/>
  <c r="G9"/>
</calcChain>
</file>

<file path=xl/sharedStrings.xml><?xml version="1.0" encoding="utf-8"?>
<sst xmlns="http://schemas.openxmlformats.org/spreadsheetml/2006/main" count="188" uniqueCount="143">
  <si>
    <t>Sr. No.</t>
  </si>
  <si>
    <t>Description</t>
  </si>
  <si>
    <t>Breaking of wall and column and beam which are in brickwork</t>
  </si>
  <si>
    <t xml:space="preserve">Brickwork </t>
  </si>
  <si>
    <t>Column and Beam work</t>
  </si>
  <si>
    <t>Slab Work - Old slab breaking and rebaring with new material</t>
  </si>
  <si>
    <t>Slab Shuttring and  reinforcement work</t>
  </si>
  <si>
    <t xml:space="preserve">Bath and W/C attach  brickwork </t>
  </si>
  <si>
    <t xml:space="preserve">Wall tile of W/C  2nos. </t>
  </si>
  <si>
    <t xml:space="preserve">All plumbing material </t>
  </si>
  <si>
    <t xml:space="preserve">Plumbing Material fitting charges </t>
  </si>
  <si>
    <t xml:space="preserve">Floor tile polish work </t>
  </si>
  <si>
    <t>Door and window material cost</t>
  </si>
  <si>
    <t>Door and window fitting cost</t>
  </si>
  <si>
    <t>Grill work of window</t>
  </si>
  <si>
    <t>Fabrication stairscase material and charges</t>
  </si>
  <si>
    <t xml:space="preserve">Description </t>
  </si>
  <si>
    <t xml:space="preserve">Door </t>
  </si>
  <si>
    <t xml:space="preserve">Column </t>
  </si>
  <si>
    <t xml:space="preserve">Extra  Beam </t>
  </si>
  <si>
    <t>Nos</t>
  </si>
  <si>
    <t>Dimension</t>
  </si>
  <si>
    <t>L</t>
  </si>
  <si>
    <t>B</t>
  </si>
  <si>
    <t>H</t>
  </si>
  <si>
    <t xml:space="preserve">Slab Edge </t>
  </si>
  <si>
    <t>Total Calculation</t>
  </si>
  <si>
    <t>Total cft work</t>
  </si>
  <si>
    <t xml:space="preserve">Beam </t>
  </si>
  <si>
    <t>Slab work</t>
  </si>
  <si>
    <t>Slab beam</t>
  </si>
  <si>
    <t>Total cum</t>
  </si>
  <si>
    <t>Brickwork</t>
  </si>
  <si>
    <t>Wall of bed 1 9"</t>
  </si>
  <si>
    <t>Wall of bed 2 4"</t>
  </si>
  <si>
    <t>Parapet Wall 9"</t>
  </si>
  <si>
    <t>Unit</t>
  </si>
  <si>
    <t>CFT</t>
  </si>
  <si>
    <t>cum</t>
  </si>
  <si>
    <t>sqft</t>
  </si>
  <si>
    <t>Rebaring Work</t>
  </si>
  <si>
    <t>Rebaring work per bar r</t>
  </si>
  <si>
    <t xml:space="preserve">Window Opening </t>
  </si>
  <si>
    <t>Ventilation Window</t>
  </si>
  <si>
    <t xml:space="preserve">Total deduction </t>
  </si>
  <si>
    <t>Sqft</t>
  </si>
  <si>
    <t>Tile Work</t>
  </si>
  <si>
    <t>W/C Bath 1</t>
  </si>
  <si>
    <t>W/C Bath 2</t>
  </si>
  <si>
    <t xml:space="preserve">Total Tile </t>
  </si>
  <si>
    <t>Plaster Work</t>
  </si>
  <si>
    <t xml:space="preserve">Internal Plaster </t>
  </si>
  <si>
    <t>External Plaster</t>
  </si>
  <si>
    <t>Total plaster</t>
  </si>
  <si>
    <t xml:space="preserve">Parapet Wall </t>
  </si>
  <si>
    <t>Beam</t>
  </si>
  <si>
    <t>Deduction</t>
  </si>
  <si>
    <t>Window</t>
  </si>
  <si>
    <t>Ventilation</t>
  </si>
  <si>
    <t>Total deduction of plaster</t>
  </si>
  <si>
    <t>Final Plaster</t>
  </si>
  <si>
    <t>Column And Beam Concrete</t>
  </si>
  <si>
    <t>Breaking of brickwork  and concrete</t>
  </si>
  <si>
    <t>Commode</t>
  </si>
  <si>
    <t>Flush Tank</t>
  </si>
  <si>
    <t xml:space="preserve">Seat Cover </t>
  </si>
  <si>
    <t xml:space="preserve">2 Way Bib </t>
  </si>
  <si>
    <t>Jet Spray</t>
  </si>
  <si>
    <t>Taplon Tape</t>
  </si>
  <si>
    <t>Screw</t>
  </si>
  <si>
    <t>Wall mixer</t>
  </si>
  <si>
    <t>Shower</t>
  </si>
  <si>
    <t>Etc material</t>
  </si>
  <si>
    <t xml:space="preserve">Total 4", 1", Elbow, T , Solution </t>
  </si>
  <si>
    <t>Total Bathroom Fitting Material Cost</t>
  </si>
  <si>
    <t>lamination door</t>
  </si>
  <si>
    <t>pvc</t>
  </si>
  <si>
    <t>Pianting material</t>
  </si>
  <si>
    <t>painting labour cost</t>
  </si>
  <si>
    <t xml:space="preserve">Door Frame </t>
  </si>
  <si>
    <t>Bedroom Lamination Door</t>
  </si>
  <si>
    <t xml:space="preserve">Window </t>
  </si>
  <si>
    <t xml:space="preserve">Door Material Handle both Side </t>
  </si>
  <si>
    <t>Internal paint</t>
  </si>
  <si>
    <t xml:space="preserve">Primer </t>
  </si>
  <si>
    <t>Painting Material Berger paint</t>
  </si>
  <si>
    <t>Plumbing Material ( all SS material)</t>
  </si>
  <si>
    <t>Lit</t>
  </si>
  <si>
    <t xml:space="preserve">Putty </t>
  </si>
  <si>
    <t>KG</t>
  </si>
  <si>
    <t>Bison Emulsion</t>
  </si>
  <si>
    <t xml:space="preserve">Roller </t>
  </si>
  <si>
    <t>nos</t>
  </si>
  <si>
    <t>External Primer</t>
  </si>
  <si>
    <t>Ace paint</t>
  </si>
  <si>
    <t>PVC Door For bathroom</t>
  </si>
  <si>
    <t>Door Material Handle both Side  set</t>
  </si>
  <si>
    <t>Price</t>
  </si>
  <si>
    <t>Total Price</t>
  </si>
  <si>
    <t>Total Brickwork</t>
  </si>
  <si>
    <t xml:space="preserve"> brickwork</t>
  </si>
  <si>
    <t>Brass</t>
  </si>
  <si>
    <t xml:space="preserve">Total </t>
  </si>
  <si>
    <t xml:space="preserve">Brick </t>
  </si>
  <si>
    <t xml:space="preserve">Crush Sand </t>
  </si>
  <si>
    <t>Cement</t>
  </si>
  <si>
    <t>Concrete</t>
  </si>
  <si>
    <t>Crush sand</t>
  </si>
  <si>
    <t>Aggregate</t>
  </si>
  <si>
    <t>Cum</t>
  </si>
  <si>
    <t>Brickwork And Plaster</t>
  </si>
  <si>
    <t xml:space="preserve">Plumbing Matrial </t>
  </si>
  <si>
    <t>2 bath &amp; W/C</t>
  </si>
  <si>
    <t>Plumbing Labour Cost</t>
  </si>
  <si>
    <t>Painting material</t>
  </si>
  <si>
    <t>Painting labour cost</t>
  </si>
  <si>
    <t>Rate</t>
  </si>
  <si>
    <t xml:space="preserve">Brick work Labour Rate </t>
  </si>
  <si>
    <t>Plaster Internal labour rate</t>
  </si>
  <si>
    <t>Plaster external labour rate</t>
  </si>
  <si>
    <t xml:space="preserve">Cement </t>
  </si>
  <si>
    <t>Concrete Labour Cost</t>
  </si>
  <si>
    <t>Kg</t>
  </si>
  <si>
    <t>Steel (8mm,12mm)</t>
  </si>
  <si>
    <t>Steel Binding</t>
  </si>
  <si>
    <t>Sliding Window</t>
  </si>
  <si>
    <t xml:space="preserve">Bedroom </t>
  </si>
  <si>
    <t xml:space="preserve"> W/C Bath</t>
  </si>
  <si>
    <t>Floor Finishing</t>
  </si>
  <si>
    <t xml:space="preserve">Labour Rate </t>
  </si>
  <si>
    <t>Labour Rate</t>
  </si>
  <si>
    <t>Binding Wire</t>
  </si>
  <si>
    <t>kg</t>
  </si>
  <si>
    <t>Grill</t>
  </si>
  <si>
    <t>Electrical Work</t>
  </si>
  <si>
    <t>Qty</t>
  </si>
  <si>
    <t>Material cost</t>
  </si>
  <si>
    <t>Tile Material</t>
  </si>
  <si>
    <t>Floor polishLabour Rate</t>
  </si>
  <si>
    <t>Tile Labour cost</t>
  </si>
  <si>
    <t xml:space="preserve">Waterproffing Work </t>
  </si>
  <si>
    <t>Aggregate coba</t>
  </si>
  <si>
    <t xml:space="preserve">Aggregate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</si>
</sst>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0" xfId="0" applyFill="1"/>
    <xf numFmtId="0" fontId="2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B15" sqref="B15"/>
    </sheetView>
  </sheetViews>
  <sheetFormatPr defaultRowHeight="14.4"/>
  <cols>
    <col min="2" max="2" width="51.33203125" bestFit="1" customWidth="1"/>
    <col min="7" max="7" width="14.109375" bestFit="1" customWidth="1"/>
  </cols>
  <sheetData>
    <row r="1" spans="1:8" ht="23.4">
      <c r="A1" s="1" t="s">
        <v>0</v>
      </c>
      <c r="B1" s="1" t="s">
        <v>1</v>
      </c>
    </row>
    <row r="2" spans="1:8" ht="28.8">
      <c r="A2" s="2">
        <v>1</v>
      </c>
      <c r="B2" s="6" t="s">
        <v>2</v>
      </c>
    </row>
    <row r="3" spans="1:8">
      <c r="A3" s="2">
        <v>2</v>
      </c>
      <c r="B3" s="7" t="s">
        <v>4</v>
      </c>
    </row>
    <row r="4" spans="1:8">
      <c r="A4" s="2">
        <v>3</v>
      </c>
      <c r="B4" s="7" t="s">
        <v>5</v>
      </c>
    </row>
    <row r="5" spans="1:8">
      <c r="A5" s="2">
        <v>4</v>
      </c>
      <c r="B5" s="5" t="s">
        <v>6</v>
      </c>
    </row>
    <row r="6" spans="1:8">
      <c r="A6" s="2">
        <v>5</v>
      </c>
      <c r="B6" s="7" t="s">
        <v>3</v>
      </c>
    </row>
    <row r="7" spans="1:8">
      <c r="A7" s="2"/>
      <c r="B7" s="7" t="s">
        <v>7</v>
      </c>
    </row>
    <row r="8" spans="1:8">
      <c r="A8" s="2">
        <v>6</v>
      </c>
      <c r="B8" s="7" t="s">
        <v>8</v>
      </c>
    </row>
    <row r="9" spans="1:8">
      <c r="A9" s="2">
        <v>7</v>
      </c>
      <c r="B9" s="7" t="s">
        <v>9</v>
      </c>
    </row>
    <row r="10" spans="1:8">
      <c r="A10" s="2">
        <v>8</v>
      </c>
      <c r="B10" s="5" t="s">
        <v>10</v>
      </c>
    </row>
    <row r="11" spans="1:8">
      <c r="A11" s="2">
        <v>9</v>
      </c>
      <c r="B11" s="5" t="s">
        <v>11</v>
      </c>
    </row>
    <row r="12" spans="1:8">
      <c r="A12" s="2">
        <v>10</v>
      </c>
      <c r="B12" s="5" t="s">
        <v>12</v>
      </c>
    </row>
    <row r="13" spans="1:8">
      <c r="A13" s="2">
        <v>11</v>
      </c>
      <c r="B13" s="5" t="s">
        <v>13</v>
      </c>
    </row>
    <row r="14" spans="1:8">
      <c r="A14" s="2">
        <v>12</v>
      </c>
      <c r="B14" s="5" t="s">
        <v>14</v>
      </c>
    </row>
    <row r="15" spans="1:8">
      <c r="A15" s="2">
        <v>13</v>
      </c>
      <c r="B15" s="5" t="s">
        <v>15</v>
      </c>
    </row>
    <row r="16" spans="1:8">
      <c r="A16" s="2">
        <v>14</v>
      </c>
      <c r="B16" s="7" t="s">
        <v>77</v>
      </c>
      <c r="G16" t="s">
        <v>75</v>
      </c>
      <c r="H16">
        <v>145</v>
      </c>
    </row>
    <row r="17" spans="1:8">
      <c r="A17" s="2">
        <v>15</v>
      </c>
      <c r="B17" s="5" t="s">
        <v>78</v>
      </c>
      <c r="G17" t="s">
        <v>76</v>
      </c>
      <c r="H17">
        <v>120</v>
      </c>
    </row>
    <row r="18" spans="1:8">
      <c r="A18" s="2">
        <v>16</v>
      </c>
      <c r="B18" s="3"/>
    </row>
    <row r="19" spans="1:8">
      <c r="A19" s="2">
        <v>17</v>
      </c>
      <c r="B19" s="3"/>
    </row>
    <row r="20" spans="1:8">
      <c r="A20" s="2">
        <v>18</v>
      </c>
      <c r="B20" s="3"/>
    </row>
    <row r="21" spans="1:8">
      <c r="A21" s="2">
        <v>19</v>
      </c>
      <c r="B21" s="3"/>
    </row>
    <row r="22" spans="1:8">
      <c r="A22" s="2">
        <v>20</v>
      </c>
      <c r="B22" s="3"/>
    </row>
    <row r="23" spans="1:8">
      <c r="A23" s="2">
        <v>22</v>
      </c>
      <c r="B23" s="3"/>
    </row>
    <row r="24" spans="1:8">
      <c r="A24" s="2"/>
      <c r="B24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5"/>
  <sheetViews>
    <sheetView topLeftCell="A40" workbookViewId="0">
      <selection activeCell="B30" sqref="B30"/>
    </sheetView>
  </sheetViews>
  <sheetFormatPr defaultRowHeight="14.4"/>
  <cols>
    <col min="1" max="1" width="7.109375" bestFit="1" customWidth="1"/>
    <col min="2" max="2" width="30.77734375" bestFit="1" customWidth="1"/>
    <col min="3" max="5" width="5" bestFit="1" customWidth="1"/>
    <col min="6" max="6" width="14.33203125" bestFit="1" customWidth="1"/>
    <col min="7" max="7" width="11.44140625" bestFit="1" customWidth="1"/>
  </cols>
  <sheetData>
    <row r="1" spans="1:11" ht="33.6" customHeight="1">
      <c r="A1" s="17" t="s">
        <v>0</v>
      </c>
      <c r="B1" s="17" t="s">
        <v>16</v>
      </c>
      <c r="C1" s="18" t="s">
        <v>21</v>
      </c>
      <c r="D1" s="18"/>
      <c r="E1" s="18"/>
      <c r="F1" s="17" t="s">
        <v>20</v>
      </c>
      <c r="G1" s="19" t="s">
        <v>26</v>
      </c>
      <c r="H1" s="17" t="s">
        <v>36</v>
      </c>
      <c r="I1" s="17" t="s">
        <v>97</v>
      </c>
      <c r="J1" s="17" t="s">
        <v>98</v>
      </c>
      <c r="K1" s="17"/>
    </row>
    <row r="2" spans="1:11">
      <c r="A2" s="8">
        <v>1</v>
      </c>
      <c r="B2" s="9" t="s">
        <v>62</v>
      </c>
      <c r="C2" s="8" t="s">
        <v>22</v>
      </c>
      <c r="D2" s="8" t="s">
        <v>23</v>
      </c>
      <c r="E2" s="8" t="s">
        <v>24</v>
      </c>
      <c r="F2" s="8"/>
      <c r="G2" s="8"/>
      <c r="H2" s="8"/>
      <c r="I2" s="8"/>
      <c r="J2" s="8"/>
      <c r="K2" s="8"/>
    </row>
    <row r="3" spans="1:11">
      <c r="A3" s="8"/>
      <c r="B3" s="8" t="s">
        <v>17</v>
      </c>
      <c r="C3" s="8">
        <v>0.9</v>
      </c>
      <c r="D3" s="8"/>
      <c r="E3" s="8">
        <v>2.4</v>
      </c>
      <c r="F3" s="8">
        <v>1</v>
      </c>
      <c r="G3" s="8">
        <f>F3*E3*C3</f>
        <v>2.16</v>
      </c>
      <c r="H3" s="8"/>
      <c r="I3" s="8"/>
      <c r="J3" s="8"/>
      <c r="K3" s="8"/>
    </row>
    <row r="4" spans="1:11">
      <c r="A4" s="8"/>
      <c r="B4" s="8" t="s">
        <v>18</v>
      </c>
      <c r="C4" s="8">
        <v>0.23</v>
      </c>
      <c r="D4" s="8">
        <v>0.3</v>
      </c>
      <c r="E4" s="8">
        <v>1.2</v>
      </c>
      <c r="F4" s="8">
        <v>3</v>
      </c>
      <c r="G4" s="8">
        <f>F4*E4*D4*C4</f>
        <v>0.24839999999999998</v>
      </c>
      <c r="H4" s="8"/>
      <c r="I4" s="8"/>
      <c r="J4" s="8"/>
      <c r="K4" s="8"/>
    </row>
    <row r="5" spans="1:11">
      <c r="A5" s="8"/>
      <c r="B5" s="8" t="s">
        <v>19</v>
      </c>
      <c r="C5" s="8">
        <v>0.45</v>
      </c>
      <c r="D5" s="8">
        <v>15</v>
      </c>
      <c r="E5" s="8"/>
      <c r="F5" s="8">
        <v>1</v>
      </c>
      <c r="G5" s="8">
        <f>F5*D5*C5</f>
        <v>6.75</v>
      </c>
      <c r="H5" s="8"/>
      <c r="I5" s="8"/>
      <c r="J5" s="8"/>
      <c r="K5" s="8"/>
    </row>
    <row r="6" spans="1:11">
      <c r="A6" s="8"/>
      <c r="B6" s="8" t="s">
        <v>25</v>
      </c>
      <c r="C6" s="8">
        <v>9</v>
      </c>
      <c r="D6" s="8">
        <v>0.15</v>
      </c>
      <c r="E6" s="8"/>
      <c r="F6" s="8">
        <v>1</v>
      </c>
      <c r="G6" s="8">
        <f>F6*D6*C6</f>
        <v>1.3499999999999999</v>
      </c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>
      <c r="A9" s="8"/>
      <c r="B9" s="8"/>
      <c r="C9" s="8"/>
      <c r="D9" s="8"/>
      <c r="E9" s="8"/>
      <c r="F9" s="8" t="s">
        <v>27</v>
      </c>
      <c r="G9" s="9">
        <f>SUM(G3:G8)*35.28</f>
        <v>370.73635200000001</v>
      </c>
      <c r="H9" s="8" t="s">
        <v>37</v>
      </c>
      <c r="I9" s="8">
        <v>15</v>
      </c>
      <c r="J9" s="10">
        <f>I9*G9</f>
        <v>5561.0452800000003</v>
      </c>
      <c r="K9" s="8"/>
    </row>
    <row r="10" spans="1:1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8">
        <v>2</v>
      </c>
      <c r="B11" s="9" t="s">
        <v>61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8"/>
      <c r="B12" s="8" t="s">
        <v>18</v>
      </c>
      <c r="C12" s="8">
        <v>0.3</v>
      </c>
      <c r="D12" s="8">
        <v>0.23</v>
      </c>
      <c r="E12" s="8">
        <v>3</v>
      </c>
      <c r="F12" s="8">
        <v>0</v>
      </c>
      <c r="G12" s="8">
        <f>F12*E12*D12*C12</f>
        <v>0</v>
      </c>
      <c r="H12" s="8"/>
      <c r="I12" s="8"/>
      <c r="J12" s="8"/>
      <c r="K12" s="8"/>
    </row>
    <row r="13" spans="1:11">
      <c r="A13" s="8"/>
      <c r="B13" s="8" t="s">
        <v>28</v>
      </c>
      <c r="C13" s="8">
        <v>15</v>
      </c>
      <c r="D13" s="8">
        <v>0.23</v>
      </c>
      <c r="E13" s="8">
        <v>0.45</v>
      </c>
      <c r="F13" s="8">
        <v>0</v>
      </c>
      <c r="G13" s="8">
        <f t="shared" ref="G13:G16" si="0">F13*E13*D13*C13</f>
        <v>0</v>
      </c>
      <c r="H13" s="8"/>
      <c r="I13" s="8"/>
      <c r="J13" s="8"/>
      <c r="K13" s="8"/>
    </row>
    <row r="14" spans="1:11">
      <c r="A14" s="8"/>
      <c r="B14" s="8" t="s">
        <v>29</v>
      </c>
      <c r="C14" s="8">
        <v>3.65</v>
      </c>
      <c r="D14" s="8">
        <v>3.65</v>
      </c>
      <c r="E14" s="8">
        <v>0.1</v>
      </c>
      <c r="F14" s="8">
        <v>1</v>
      </c>
      <c r="G14" s="8">
        <f t="shared" si="0"/>
        <v>1.3322499999999999</v>
      </c>
      <c r="H14" s="8"/>
      <c r="I14" s="8"/>
      <c r="J14" s="8"/>
      <c r="K14" s="8"/>
    </row>
    <row r="15" spans="1:11">
      <c r="A15" s="8"/>
      <c r="B15" s="8"/>
      <c r="C15" s="8">
        <v>3</v>
      </c>
      <c r="D15" s="8">
        <v>3</v>
      </c>
      <c r="E15" s="8">
        <v>0.1</v>
      </c>
      <c r="F15" s="8">
        <v>1</v>
      </c>
      <c r="G15" s="8">
        <f t="shared" si="0"/>
        <v>0.90000000000000013</v>
      </c>
      <c r="H15" s="8"/>
      <c r="I15" s="8"/>
      <c r="J15" s="8"/>
      <c r="K15" s="8"/>
    </row>
    <row r="16" spans="1:11">
      <c r="A16" s="8"/>
      <c r="B16" s="8" t="s">
        <v>30</v>
      </c>
      <c r="C16" s="8">
        <v>3</v>
      </c>
      <c r="D16" s="8">
        <v>0.23</v>
      </c>
      <c r="E16" s="8">
        <v>0.45</v>
      </c>
      <c r="F16" s="8">
        <v>1</v>
      </c>
      <c r="G16" s="8">
        <f t="shared" si="0"/>
        <v>0.3105</v>
      </c>
      <c r="H16" s="8"/>
      <c r="I16" s="8"/>
      <c r="J16" s="8"/>
      <c r="K16" s="8"/>
    </row>
    <row r="17" spans="1:1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/>
      <c r="B18" s="8"/>
      <c r="C18" s="8"/>
      <c r="D18" s="8"/>
      <c r="E18" s="8"/>
      <c r="F18" s="8" t="s">
        <v>31</v>
      </c>
      <c r="G18" s="9">
        <f>SUM(G12:G17)</f>
        <v>2.5427499999999998</v>
      </c>
      <c r="H18" s="8" t="s">
        <v>38</v>
      </c>
      <c r="I18" s="8">
        <v>6500</v>
      </c>
      <c r="J18" s="10">
        <f>I18*G18</f>
        <v>16527.875</v>
      </c>
      <c r="K18" s="8"/>
    </row>
    <row r="19" spans="1:11" ht="13.8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>
        <v>3</v>
      </c>
      <c r="B20" s="9" t="s">
        <v>40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/>
      <c r="B21" s="8" t="s">
        <v>41</v>
      </c>
      <c r="C21" s="8"/>
      <c r="D21" s="8"/>
      <c r="E21" s="8"/>
      <c r="F21" s="8">
        <v>120</v>
      </c>
      <c r="G21" s="9">
        <f>F21</f>
        <v>120</v>
      </c>
      <c r="H21" s="8" t="s">
        <v>20</v>
      </c>
      <c r="I21" s="8">
        <v>15</v>
      </c>
      <c r="J21" s="10">
        <f>I21*G21</f>
        <v>1800</v>
      </c>
      <c r="K21" s="8"/>
    </row>
    <row r="22" spans="1:1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>
        <v>4</v>
      </c>
      <c r="B24" s="9" t="s">
        <v>32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8"/>
      <c r="B25" s="8" t="s">
        <v>33</v>
      </c>
      <c r="C25" s="8">
        <v>3</v>
      </c>
      <c r="D25" s="8">
        <v>1</v>
      </c>
      <c r="E25" s="8">
        <v>1.2</v>
      </c>
      <c r="F25" s="8">
        <v>4</v>
      </c>
      <c r="G25" s="8">
        <f>F25*E25*D25*C25</f>
        <v>14.399999999999999</v>
      </c>
      <c r="H25" s="8"/>
      <c r="I25" s="8"/>
      <c r="J25" s="8"/>
      <c r="K25" s="8"/>
    </row>
    <row r="26" spans="1:11">
      <c r="A26" s="8"/>
      <c r="B26" s="8" t="s">
        <v>34</v>
      </c>
      <c r="C26" s="8">
        <v>3</v>
      </c>
      <c r="D26" s="8">
        <v>1</v>
      </c>
      <c r="E26" s="8">
        <v>3</v>
      </c>
      <c r="F26" s="8">
        <v>2</v>
      </c>
      <c r="G26" s="8">
        <f>F26*E26*D26*C26</f>
        <v>18</v>
      </c>
      <c r="H26" s="8"/>
      <c r="I26" s="8"/>
      <c r="J26" s="8"/>
      <c r="K26" s="8"/>
    </row>
    <row r="27" spans="1:11">
      <c r="A27" s="8"/>
      <c r="B27" s="8" t="s">
        <v>35</v>
      </c>
      <c r="C27" s="8">
        <v>15</v>
      </c>
      <c r="D27" s="8">
        <v>1</v>
      </c>
      <c r="E27" s="8">
        <v>0.9</v>
      </c>
      <c r="F27" s="8">
        <v>1</v>
      </c>
      <c r="G27" s="8">
        <f>F27*E27*D27*C27</f>
        <v>13.5</v>
      </c>
      <c r="H27" s="8"/>
      <c r="I27" s="8"/>
      <c r="J27" s="8"/>
      <c r="K27" s="8"/>
    </row>
    <row r="28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/>
      <c r="B29" s="8"/>
      <c r="C29" s="8"/>
      <c r="D29" s="8"/>
      <c r="E29" s="8"/>
      <c r="F29" s="8" t="s">
        <v>100</v>
      </c>
      <c r="G29" s="11">
        <f>SUM(G25:G28)*10.764</f>
        <v>494.06759999999997</v>
      </c>
      <c r="H29" s="8" t="s">
        <v>39</v>
      </c>
      <c r="I29" s="8"/>
      <c r="J29" s="8">
        <f>I29*(G29/100)</f>
        <v>0</v>
      </c>
      <c r="K29" s="8"/>
    </row>
    <row r="30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/>
      <c r="B31" s="8" t="s">
        <v>42</v>
      </c>
      <c r="C31" s="8">
        <v>1.2</v>
      </c>
      <c r="D31" s="8"/>
      <c r="E31" s="8">
        <v>0.9</v>
      </c>
      <c r="F31" s="8">
        <v>3</v>
      </c>
      <c r="G31" s="8">
        <f>F31*C31</f>
        <v>3.5999999999999996</v>
      </c>
      <c r="H31" s="8"/>
      <c r="I31" s="8"/>
      <c r="J31" s="8"/>
      <c r="K31" s="8"/>
    </row>
    <row r="32" spans="1:11">
      <c r="A32" s="8"/>
      <c r="B32" s="8" t="s">
        <v>43</v>
      </c>
      <c r="C32" s="8">
        <v>0.45</v>
      </c>
      <c r="D32" s="8"/>
      <c r="E32" s="8">
        <v>0.6</v>
      </c>
      <c r="F32" s="8">
        <v>2</v>
      </c>
      <c r="G32" s="8">
        <f>F32*C32</f>
        <v>0.9</v>
      </c>
      <c r="H32" s="8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8" t="s">
        <v>44</v>
      </c>
      <c r="G34" s="8">
        <f>SUM(G31:G33)*10.764</f>
        <v>48.437999999999995</v>
      </c>
      <c r="H34" s="8" t="s">
        <v>45</v>
      </c>
      <c r="I34" s="8"/>
      <c r="J34" s="8"/>
      <c r="K34" s="8"/>
    </row>
    <row r="35" spans="1:1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 t="s">
        <v>99</v>
      </c>
      <c r="G36" s="9">
        <f>(G29-G34)/100</f>
        <v>4.456296</v>
      </c>
      <c r="H36" s="8" t="s">
        <v>101</v>
      </c>
      <c r="I36" s="8">
        <v>1900</v>
      </c>
      <c r="J36" s="10">
        <f>I36*G36</f>
        <v>8466.9624000000003</v>
      </c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/>
      <c r="B38" s="9" t="s">
        <v>50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/>
      <c r="B39" s="8" t="s">
        <v>51</v>
      </c>
      <c r="C39" s="8">
        <v>3</v>
      </c>
      <c r="D39" s="8">
        <v>1</v>
      </c>
      <c r="E39" s="8">
        <v>3</v>
      </c>
      <c r="F39" s="8">
        <v>2</v>
      </c>
      <c r="G39" s="8">
        <f>F39*E39*D39*C39</f>
        <v>18</v>
      </c>
      <c r="H39" s="8"/>
      <c r="I39" s="8"/>
      <c r="J39" s="8"/>
      <c r="K39" s="8"/>
    </row>
    <row r="40" spans="1:11">
      <c r="A40" s="8"/>
      <c r="B40" s="8" t="s">
        <v>52</v>
      </c>
      <c r="C40" s="8">
        <v>3</v>
      </c>
      <c r="D40" s="8">
        <v>1</v>
      </c>
      <c r="E40" s="8">
        <v>3</v>
      </c>
      <c r="F40" s="8">
        <v>2</v>
      </c>
      <c r="G40" s="8">
        <f t="shared" ref="G40:G43" si="1">F40*E40*D40*C40</f>
        <v>18</v>
      </c>
      <c r="H40" s="8"/>
      <c r="I40" s="8"/>
      <c r="J40" s="8"/>
      <c r="K40" s="8"/>
    </row>
    <row r="41" spans="1:11">
      <c r="A41" s="8"/>
      <c r="B41" s="8" t="s">
        <v>54</v>
      </c>
      <c r="C41" s="8">
        <v>15</v>
      </c>
      <c r="D41" s="8">
        <v>1</v>
      </c>
      <c r="E41" s="8">
        <v>0.9</v>
      </c>
      <c r="F41" s="8">
        <v>2</v>
      </c>
      <c r="G41" s="8">
        <f t="shared" si="1"/>
        <v>27</v>
      </c>
      <c r="H41" s="8"/>
      <c r="I41" s="8"/>
      <c r="J41" s="8"/>
      <c r="K41" s="8"/>
    </row>
    <row r="42" spans="1:11">
      <c r="A42" s="8"/>
      <c r="B42" s="8" t="s">
        <v>18</v>
      </c>
      <c r="C42" s="8">
        <v>0.3</v>
      </c>
      <c r="D42" s="8">
        <v>0.23</v>
      </c>
      <c r="E42" s="8">
        <v>3</v>
      </c>
      <c r="F42" s="8">
        <v>8</v>
      </c>
      <c r="G42" s="8">
        <f t="shared" si="1"/>
        <v>1.6560000000000001</v>
      </c>
      <c r="H42" s="8"/>
      <c r="I42" s="8"/>
      <c r="J42" s="8"/>
      <c r="K42" s="8"/>
    </row>
    <row r="43" spans="1:11">
      <c r="A43" s="8"/>
      <c r="B43" s="8" t="s">
        <v>55</v>
      </c>
      <c r="C43" s="8">
        <v>15</v>
      </c>
      <c r="D43" s="8">
        <v>0.23</v>
      </c>
      <c r="E43" s="8">
        <v>0.45</v>
      </c>
      <c r="F43" s="8">
        <v>2</v>
      </c>
      <c r="G43" s="8">
        <f t="shared" si="1"/>
        <v>3.1050000000000004</v>
      </c>
      <c r="H43" s="8"/>
      <c r="I43" s="8"/>
      <c r="J43" s="8"/>
      <c r="K43" s="8"/>
    </row>
    <row r="44" spans="1:11">
      <c r="A44" s="8"/>
      <c r="B44" s="8"/>
      <c r="C44" s="8"/>
      <c r="D44" s="8"/>
      <c r="E44" s="8"/>
      <c r="F44" s="8" t="s">
        <v>53</v>
      </c>
      <c r="G44" s="8">
        <f>SUM(G39:G43)*10.764</f>
        <v>729.37940400000002</v>
      </c>
      <c r="H44" s="8" t="s">
        <v>45</v>
      </c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/>
      <c r="B46" s="8" t="s">
        <v>56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/>
      <c r="B47" s="8" t="s">
        <v>17</v>
      </c>
      <c r="C47" s="8">
        <v>2.1</v>
      </c>
      <c r="D47" s="8">
        <v>1</v>
      </c>
      <c r="E47" s="8">
        <v>0.9</v>
      </c>
      <c r="F47" s="8">
        <v>2</v>
      </c>
      <c r="G47" s="8">
        <f>F47*E47*D47*C47</f>
        <v>3.7800000000000002</v>
      </c>
      <c r="H47" s="8"/>
      <c r="I47" s="8"/>
      <c r="J47" s="8"/>
      <c r="K47" s="8"/>
    </row>
    <row r="48" spans="1:11">
      <c r="A48" s="8"/>
      <c r="B48" s="8" t="s">
        <v>57</v>
      </c>
      <c r="C48" s="8">
        <v>1.2</v>
      </c>
      <c r="D48" s="8">
        <v>1</v>
      </c>
      <c r="E48" s="8">
        <v>0.9</v>
      </c>
      <c r="F48" s="8">
        <v>3</v>
      </c>
      <c r="G48" s="8">
        <f t="shared" ref="G48:G49" si="2">F48*E48*D48*C48</f>
        <v>3.24</v>
      </c>
      <c r="H48" s="8"/>
      <c r="I48" s="8"/>
      <c r="J48" s="8"/>
      <c r="K48" s="8"/>
    </row>
    <row r="49" spans="1:11">
      <c r="A49" s="8"/>
      <c r="B49" s="8" t="s">
        <v>58</v>
      </c>
      <c r="C49" s="8">
        <v>0.45</v>
      </c>
      <c r="D49" s="8">
        <v>1</v>
      </c>
      <c r="E49" s="8">
        <v>0.6</v>
      </c>
      <c r="F49" s="8">
        <v>2</v>
      </c>
      <c r="G49" s="8">
        <f t="shared" si="2"/>
        <v>0.54</v>
      </c>
      <c r="H49" s="8"/>
      <c r="I49" s="8"/>
      <c r="J49" s="8"/>
      <c r="K49" s="8"/>
    </row>
    <row r="50" spans="1:11" ht="28.8">
      <c r="A50" s="8"/>
      <c r="B50" s="8"/>
      <c r="C50" s="8"/>
      <c r="D50" s="8"/>
      <c r="E50" s="8"/>
      <c r="F50" s="12" t="s">
        <v>59</v>
      </c>
      <c r="G50" s="8">
        <f>SUM(G47:G49)*10.764</f>
        <v>81.375839999999997</v>
      </c>
      <c r="H50" s="8" t="s">
        <v>45</v>
      </c>
      <c r="I50" s="8"/>
      <c r="J50" s="8"/>
      <c r="K50" s="8"/>
    </row>
    <row r="51" spans="1:1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/>
      <c r="B52" s="8"/>
      <c r="C52" s="8"/>
      <c r="D52" s="8"/>
      <c r="E52" s="8"/>
      <c r="F52" s="8" t="s">
        <v>60</v>
      </c>
      <c r="G52" s="9">
        <f>G44-G50</f>
        <v>648.00356399999998</v>
      </c>
      <c r="H52" s="8" t="s">
        <v>45</v>
      </c>
      <c r="I52" s="8">
        <v>1200</v>
      </c>
      <c r="J52" s="10">
        <f>I52*(G52/100)</f>
        <v>7776.0427679999993</v>
      </c>
      <c r="K52" s="8"/>
    </row>
    <row r="53" spans="1:1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>
        <v>5</v>
      </c>
      <c r="B54" s="9" t="s">
        <v>46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/>
      <c r="B55" s="8" t="s">
        <v>47</v>
      </c>
      <c r="C55" s="8">
        <v>5</v>
      </c>
      <c r="D55" s="8"/>
      <c r="E55" s="8">
        <v>2.1</v>
      </c>
      <c r="F55" s="8">
        <v>1</v>
      </c>
      <c r="G55" s="8">
        <f>F55*E55*C55</f>
        <v>10.5</v>
      </c>
      <c r="H55" s="8"/>
      <c r="I55" s="8"/>
      <c r="J55" s="8"/>
      <c r="K55" s="8"/>
    </row>
    <row r="56" spans="1:11">
      <c r="A56" s="8"/>
      <c r="B56" s="8" t="s">
        <v>48</v>
      </c>
      <c r="C56" s="8">
        <v>5</v>
      </c>
      <c r="D56" s="8"/>
      <c r="E56" s="8">
        <v>2.1</v>
      </c>
      <c r="F56" s="8">
        <v>1</v>
      </c>
      <c r="G56" s="8">
        <f>F56*E56*C56</f>
        <v>10.5</v>
      </c>
      <c r="H56" s="8"/>
      <c r="I56" s="8"/>
      <c r="J56" s="8"/>
      <c r="K56" s="8"/>
    </row>
    <row r="57" spans="1:1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8"/>
      <c r="B58" s="8"/>
      <c r="C58" s="8"/>
      <c r="D58" s="8"/>
      <c r="E58" s="8"/>
      <c r="F58" s="8" t="s">
        <v>49</v>
      </c>
      <c r="G58" s="9">
        <f>SUM(G55:G57)*10.764</f>
        <v>226.04399999999998</v>
      </c>
      <c r="H58" s="8" t="s">
        <v>45</v>
      </c>
      <c r="I58" s="8"/>
      <c r="J58" s="8"/>
      <c r="K58" s="8"/>
    </row>
    <row r="59" spans="1:1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>
        <v>6</v>
      </c>
      <c r="B61" s="9" t="s">
        <v>86</v>
      </c>
      <c r="C61" s="8"/>
      <c r="D61" s="8"/>
      <c r="E61" s="8"/>
      <c r="F61" s="8"/>
      <c r="G61" s="8"/>
      <c r="H61" s="8"/>
      <c r="I61" s="8"/>
      <c r="J61" s="8"/>
      <c r="K61" s="8"/>
    </row>
    <row r="62" spans="1:11">
      <c r="A62" s="8"/>
      <c r="B62" s="8" t="s">
        <v>63</v>
      </c>
      <c r="C62" s="8"/>
      <c r="D62" s="8"/>
      <c r="E62" s="8"/>
      <c r="F62" s="8">
        <v>2</v>
      </c>
      <c r="G62" s="8"/>
      <c r="H62" s="8"/>
      <c r="I62" s="8">
        <v>1150</v>
      </c>
      <c r="J62" s="8">
        <f>I62*F62</f>
        <v>2300</v>
      </c>
      <c r="K62" s="8"/>
    </row>
    <row r="63" spans="1:11">
      <c r="A63" s="8"/>
      <c r="B63" s="8" t="s">
        <v>64</v>
      </c>
      <c r="C63" s="8"/>
      <c r="D63" s="8"/>
      <c r="E63" s="8"/>
      <c r="F63" s="8">
        <v>2</v>
      </c>
      <c r="G63" s="8"/>
      <c r="H63" s="8"/>
      <c r="I63" s="8">
        <v>860</v>
      </c>
      <c r="J63" s="8">
        <f t="shared" ref="J63:J72" si="3">I63*F63</f>
        <v>1720</v>
      </c>
      <c r="K63" s="8"/>
    </row>
    <row r="64" spans="1:11">
      <c r="A64" s="8"/>
      <c r="B64" s="8" t="s">
        <v>65</v>
      </c>
      <c r="C64" s="8"/>
      <c r="D64" s="8"/>
      <c r="E64" s="8"/>
      <c r="F64" s="8">
        <v>2</v>
      </c>
      <c r="G64" s="8"/>
      <c r="H64" s="8"/>
      <c r="I64" s="8">
        <v>430</v>
      </c>
      <c r="J64" s="8">
        <f t="shared" si="3"/>
        <v>860</v>
      </c>
      <c r="K64" s="8"/>
    </row>
    <row r="65" spans="1:11">
      <c r="A65" s="8"/>
      <c r="B65" s="8" t="s">
        <v>66</v>
      </c>
      <c r="C65" s="8"/>
      <c r="D65" s="8"/>
      <c r="E65" s="8"/>
      <c r="F65" s="8">
        <v>2</v>
      </c>
      <c r="G65" s="8"/>
      <c r="H65" s="8"/>
      <c r="I65" s="8">
        <v>650</v>
      </c>
      <c r="J65" s="8">
        <f t="shared" si="3"/>
        <v>1300</v>
      </c>
      <c r="K65" s="8"/>
    </row>
    <row r="66" spans="1:11">
      <c r="A66" s="8"/>
      <c r="B66" s="8" t="s">
        <v>67</v>
      </c>
      <c r="C66" s="8"/>
      <c r="D66" s="8"/>
      <c r="E66" s="8"/>
      <c r="F66" s="8">
        <v>2</v>
      </c>
      <c r="G66" s="8"/>
      <c r="H66" s="8"/>
      <c r="I66" s="8">
        <v>320</v>
      </c>
      <c r="J66" s="8">
        <f t="shared" si="3"/>
        <v>640</v>
      </c>
      <c r="K66" s="8"/>
    </row>
    <row r="67" spans="1:11">
      <c r="A67" s="8"/>
      <c r="B67" s="8" t="s">
        <v>68</v>
      </c>
      <c r="C67" s="8"/>
      <c r="D67" s="8"/>
      <c r="E67" s="8"/>
      <c r="F67" s="8">
        <v>2</v>
      </c>
      <c r="G67" s="8"/>
      <c r="H67" s="8"/>
      <c r="I67" s="8">
        <v>40</v>
      </c>
      <c r="J67" s="8">
        <f t="shared" si="3"/>
        <v>80</v>
      </c>
      <c r="K67" s="8"/>
    </row>
    <row r="68" spans="1:11">
      <c r="A68" s="8"/>
      <c r="B68" s="8" t="s">
        <v>69</v>
      </c>
      <c r="C68" s="8"/>
      <c r="D68" s="8"/>
      <c r="E68" s="8"/>
      <c r="F68" s="8">
        <v>2</v>
      </c>
      <c r="G68" s="8"/>
      <c r="H68" s="8"/>
      <c r="I68" s="8">
        <v>20</v>
      </c>
      <c r="J68" s="8">
        <f t="shared" si="3"/>
        <v>40</v>
      </c>
      <c r="K68" s="8"/>
    </row>
    <row r="69" spans="1:11">
      <c r="A69" s="8"/>
      <c r="B69" s="8" t="s">
        <v>70</v>
      </c>
      <c r="C69" s="8"/>
      <c r="D69" s="8"/>
      <c r="E69" s="8"/>
      <c r="F69" s="8">
        <v>2</v>
      </c>
      <c r="G69" s="8"/>
      <c r="H69" s="8"/>
      <c r="I69" s="8">
        <v>1750</v>
      </c>
      <c r="J69" s="8">
        <f t="shared" si="3"/>
        <v>3500</v>
      </c>
      <c r="K69" s="8"/>
    </row>
    <row r="70" spans="1:11">
      <c r="A70" s="8"/>
      <c r="B70" s="8" t="s">
        <v>71</v>
      </c>
      <c r="C70" s="8"/>
      <c r="D70" s="8"/>
      <c r="E70" s="8"/>
      <c r="F70" s="8">
        <v>2</v>
      </c>
      <c r="G70" s="8"/>
      <c r="H70" s="8"/>
      <c r="I70" s="8">
        <v>430</v>
      </c>
      <c r="J70" s="8">
        <f t="shared" si="3"/>
        <v>860</v>
      </c>
      <c r="K70" s="8"/>
    </row>
    <row r="71" spans="1:11">
      <c r="A71" s="8"/>
      <c r="B71" s="8" t="s">
        <v>72</v>
      </c>
      <c r="C71" s="8"/>
      <c r="D71" s="8"/>
      <c r="E71" s="8"/>
      <c r="F71" s="8">
        <v>2</v>
      </c>
      <c r="G71" s="8"/>
      <c r="H71" s="8"/>
      <c r="I71" s="8">
        <v>500</v>
      </c>
      <c r="J71" s="8">
        <f t="shared" si="3"/>
        <v>1000</v>
      </c>
      <c r="K71" s="8"/>
    </row>
    <row r="72" spans="1:11">
      <c r="A72" s="8"/>
      <c r="B72" s="8" t="s">
        <v>73</v>
      </c>
      <c r="C72" s="8"/>
      <c r="D72" s="8"/>
      <c r="E72" s="8"/>
      <c r="F72" s="8">
        <v>2</v>
      </c>
      <c r="G72" s="8"/>
      <c r="H72" s="8"/>
      <c r="I72" s="8">
        <v>3000</v>
      </c>
      <c r="J72" s="8">
        <f t="shared" si="3"/>
        <v>6000</v>
      </c>
      <c r="K72" s="8"/>
    </row>
    <row r="73" spans="1:1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43.2">
      <c r="A74" s="8"/>
      <c r="B74" s="8"/>
      <c r="C74" s="8"/>
      <c r="D74" s="8"/>
      <c r="E74" s="8"/>
      <c r="F74" s="12" t="s">
        <v>74</v>
      </c>
      <c r="G74" s="8"/>
      <c r="H74" s="8"/>
      <c r="I74" s="8"/>
      <c r="J74" s="10">
        <f>SUM(J62:J73)</f>
        <v>18300</v>
      </c>
      <c r="K74" s="8"/>
    </row>
    <row r="75" spans="1:1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>
      <c r="A76" s="8">
        <v>7</v>
      </c>
      <c r="B76" s="9" t="s">
        <v>17</v>
      </c>
      <c r="C76" s="8"/>
      <c r="D76" s="8"/>
      <c r="E76" s="8"/>
      <c r="F76" s="8"/>
      <c r="G76" s="8"/>
      <c r="H76" s="8"/>
      <c r="I76" s="8"/>
      <c r="J76" s="8"/>
      <c r="K76" s="8"/>
    </row>
    <row r="77" spans="1:11">
      <c r="A77" s="8"/>
      <c r="B77" s="8" t="s">
        <v>80</v>
      </c>
      <c r="C77" s="8">
        <v>2.1</v>
      </c>
      <c r="D77" s="8"/>
      <c r="E77" s="8">
        <v>0.9</v>
      </c>
      <c r="F77" s="8">
        <v>1</v>
      </c>
      <c r="G77" s="8">
        <f>F77*E77*C77</f>
        <v>1.8900000000000001</v>
      </c>
      <c r="H77" s="8"/>
      <c r="I77" s="8"/>
      <c r="J77" s="8"/>
      <c r="K77" s="8"/>
    </row>
    <row r="78" spans="1:11">
      <c r="A78" s="8"/>
      <c r="B78" s="8"/>
      <c r="C78" s="8"/>
      <c r="D78" s="8"/>
      <c r="E78" s="8"/>
      <c r="F78" s="8"/>
      <c r="G78" s="8">
        <f>G77*10.764</f>
        <v>20.343959999999999</v>
      </c>
      <c r="H78" s="8" t="s">
        <v>45</v>
      </c>
      <c r="I78" s="8">
        <v>140</v>
      </c>
      <c r="J78" s="8">
        <f>I78*G78</f>
        <v>2848.1543999999999</v>
      </c>
      <c r="K78" s="8"/>
    </row>
    <row r="79" spans="1:11">
      <c r="A79" s="8"/>
      <c r="B79" s="13" t="s">
        <v>79</v>
      </c>
      <c r="C79" s="8"/>
      <c r="D79" s="8"/>
      <c r="E79" s="8"/>
      <c r="F79" s="8">
        <v>1</v>
      </c>
      <c r="G79" s="8"/>
      <c r="H79" s="8"/>
      <c r="I79" s="8">
        <v>1000</v>
      </c>
      <c r="J79" s="8">
        <f>I79*F79</f>
        <v>1000</v>
      </c>
      <c r="K79" s="8"/>
    </row>
    <row r="80" spans="1:11">
      <c r="A80" s="8"/>
      <c r="B80" s="13" t="s">
        <v>82</v>
      </c>
      <c r="C80" s="8"/>
      <c r="D80" s="8"/>
      <c r="E80" s="8"/>
      <c r="F80" s="8">
        <v>1</v>
      </c>
      <c r="G80" s="8"/>
      <c r="H80" s="8"/>
      <c r="I80" s="8">
        <v>600</v>
      </c>
      <c r="J80" s="8">
        <f>I80*F80</f>
        <v>600</v>
      </c>
      <c r="K80" s="8"/>
    </row>
    <row r="81" spans="1:11">
      <c r="A81" s="8"/>
      <c r="B81" s="13" t="s">
        <v>82</v>
      </c>
      <c r="C81" s="8"/>
      <c r="D81" s="8"/>
      <c r="E81" s="8"/>
      <c r="F81" s="8"/>
      <c r="G81" s="8"/>
      <c r="H81" s="8"/>
      <c r="I81" s="8"/>
      <c r="J81" s="8"/>
      <c r="K81" s="8"/>
    </row>
    <row r="82" spans="1:11">
      <c r="A82" s="8"/>
      <c r="B82" s="14" t="s">
        <v>95</v>
      </c>
      <c r="C82" s="8">
        <v>2.1</v>
      </c>
      <c r="D82" s="8"/>
      <c r="E82" s="8">
        <v>0.9</v>
      </c>
      <c r="F82" s="8">
        <v>2</v>
      </c>
      <c r="G82" s="8">
        <f>F82*E82*C82</f>
        <v>3.7800000000000002</v>
      </c>
      <c r="H82" s="8"/>
      <c r="I82" s="8"/>
      <c r="J82" s="8"/>
      <c r="K82" s="8"/>
    </row>
    <row r="83" spans="1:11">
      <c r="A83" s="8"/>
      <c r="B83" s="13"/>
      <c r="C83" s="8"/>
      <c r="D83" s="8"/>
      <c r="E83" s="8"/>
      <c r="F83" s="8"/>
      <c r="G83" s="8">
        <f>G82*10.764</f>
        <v>40.687919999999998</v>
      </c>
      <c r="H83" s="8" t="s">
        <v>45</v>
      </c>
      <c r="I83" s="8">
        <v>120</v>
      </c>
      <c r="J83" s="8">
        <f>I83*G83</f>
        <v>4882.5504000000001</v>
      </c>
      <c r="K83" s="8"/>
    </row>
    <row r="84" spans="1:11">
      <c r="A84" s="8"/>
      <c r="B84" s="8" t="s">
        <v>96</v>
      </c>
      <c r="C84" s="8"/>
      <c r="D84" s="8"/>
      <c r="E84" s="8"/>
      <c r="F84" s="8">
        <v>2</v>
      </c>
      <c r="G84" s="8"/>
      <c r="H84" s="8"/>
      <c r="I84" s="8">
        <v>600</v>
      </c>
      <c r="J84" s="8">
        <f>I84*F84</f>
        <v>1200</v>
      </c>
      <c r="K84" s="8"/>
    </row>
    <row r="85" spans="1:11">
      <c r="A85" s="8"/>
      <c r="B85" s="8"/>
      <c r="C85" s="8"/>
      <c r="D85" s="8"/>
      <c r="E85" s="8"/>
      <c r="F85" s="8" t="s">
        <v>102</v>
      </c>
      <c r="G85" s="8"/>
      <c r="H85" s="8"/>
      <c r="I85" s="8"/>
      <c r="J85" s="10">
        <f>SUM(J78:J84)</f>
        <v>10530.7048</v>
      </c>
      <c r="K85" s="8"/>
    </row>
    <row r="86" spans="1:1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>
      <c r="A87" s="8"/>
      <c r="B87" s="13" t="s">
        <v>81</v>
      </c>
      <c r="C87" s="8">
        <v>1.2</v>
      </c>
      <c r="D87" s="8"/>
      <c r="E87" s="8">
        <v>0.9</v>
      </c>
      <c r="F87" s="8">
        <v>3</v>
      </c>
      <c r="G87" s="8">
        <f>F87*E87*C87</f>
        <v>3.24</v>
      </c>
      <c r="H87" s="8"/>
      <c r="I87" s="8"/>
      <c r="J87" s="8"/>
      <c r="K87" s="8"/>
    </row>
    <row r="88" spans="1:11">
      <c r="A88" s="8"/>
      <c r="B88" s="8"/>
      <c r="C88" s="8"/>
      <c r="D88" s="8"/>
      <c r="E88" s="8"/>
      <c r="F88" s="8"/>
      <c r="G88" s="8">
        <f>G87*10.764</f>
        <v>34.875360000000001</v>
      </c>
      <c r="H88" s="8" t="str">
        <f>H78</f>
        <v>Sqft</v>
      </c>
      <c r="I88" s="8"/>
      <c r="J88" s="8"/>
      <c r="K88" s="8"/>
    </row>
    <row r="89" spans="1:1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>
      <c r="A90" s="8">
        <v>8</v>
      </c>
      <c r="B90" s="15" t="s">
        <v>85</v>
      </c>
      <c r="C90" s="16"/>
      <c r="D90" s="8"/>
      <c r="E90" s="8"/>
      <c r="F90" s="8"/>
      <c r="G90" s="8"/>
      <c r="H90" s="8"/>
      <c r="I90" s="8"/>
      <c r="J90" s="8"/>
      <c r="K90" s="8"/>
    </row>
    <row r="91" spans="1:11">
      <c r="A91" s="8"/>
      <c r="B91" s="8" t="s">
        <v>83</v>
      </c>
      <c r="C91" s="8"/>
      <c r="D91" s="8"/>
      <c r="E91" s="8"/>
      <c r="F91" s="8"/>
      <c r="G91" s="8"/>
      <c r="H91" s="8"/>
      <c r="I91" s="8"/>
      <c r="J91" s="8"/>
      <c r="K91" s="8"/>
    </row>
    <row r="92" spans="1:11">
      <c r="A92" s="8"/>
      <c r="B92" s="8" t="s">
        <v>84</v>
      </c>
      <c r="C92" s="8"/>
      <c r="D92" s="8"/>
      <c r="E92" s="8"/>
      <c r="F92" s="8">
        <v>1</v>
      </c>
      <c r="G92" s="8">
        <v>20</v>
      </c>
      <c r="H92" s="8" t="s">
        <v>87</v>
      </c>
      <c r="I92" s="8">
        <v>2500</v>
      </c>
      <c r="J92" s="8">
        <f>I92*F92</f>
        <v>2500</v>
      </c>
      <c r="K92" s="8"/>
    </row>
    <row r="93" spans="1:11">
      <c r="A93" s="8"/>
      <c r="B93" s="8" t="s">
        <v>88</v>
      </c>
      <c r="C93" s="8"/>
      <c r="D93" s="8"/>
      <c r="E93" s="8"/>
      <c r="F93" s="8">
        <v>2</v>
      </c>
      <c r="G93" s="8">
        <v>40</v>
      </c>
      <c r="H93" s="8" t="s">
        <v>89</v>
      </c>
      <c r="I93" s="8">
        <v>1800</v>
      </c>
      <c r="J93" s="8">
        <f t="shared" ref="J93:J97" si="4">I93*F93</f>
        <v>3600</v>
      </c>
      <c r="K93" s="8"/>
    </row>
    <row r="94" spans="1:11">
      <c r="A94" s="8"/>
      <c r="B94" s="8" t="s">
        <v>90</v>
      </c>
      <c r="C94" s="8"/>
      <c r="D94" s="8"/>
      <c r="E94" s="8"/>
      <c r="F94" s="8">
        <v>1</v>
      </c>
      <c r="G94" s="8">
        <v>20</v>
      </c>
      <c r="H94" s="8" t="s">
        <v>87</v>
      </c>
      <c r="I94" s="8">
        <v>2100</v>
      </c>
      <c r="J94" s="8">
        <f t="shared" si="4"/>
        <v>2100</v>
      </c>
      <c r="K94" s="8"/>
    </row>
    <row r="95" spans="1:11">
      <c r="A95" s="8"/>
      <c r="B95" s="8" t="s">
        <v>91</v>
      </c>
      <c r="C95" s="8"/>
      <c r="D95" s="8"/>
      <c r="E95" s="8"/>
      <c r="F95" s="8">
        <v>4</v>
      </c>
      <c r="G95" s="8">
        <v>120</v>
      </c>
      <c r="H95" s="8" t="s">
        <v>92</v>
      </c>
      <c r="I95" s="8">
        <v>600</v>
      </c>
      <c r="J95" s="8">
        <f t="shared" si="4"/>
        <v>2400</v>
      </c>
      <c r="K95" s="8"/>
    </row>
    <row r="96" spans="1:11">
      <c r="A96" s="8"/>
      <c r="B96" s="8" t="s">
        <v>93</v>
      </c>
      <c r="C96" s="8"/>
      <c r="D96" s="8"/>
      <c r="E96" s="8"/>
      <c r="F96" s="8">
        <v>1</v>
      </c>
      <c r="G96" s="8">
        <v>20</v>
      </c>
      <c r="H96" s="8" t="s">
        <v>87</v>
      </c>
      <c r="I96" s="8">
        <v>4200</v>
      </c>
      <c r="J96" s="8">
        <f t="shared" si="4"/>
        <v>4200</v>
      </c>
      <c r="K96" s="8"/>
    </row>
    <row r="97" spans="1:11">
      <c r="A97" s="8"/>
      <c r="B97" s="8" t="s">
        <v>94</v>
      </c>
      <c r="C97" s="8"/>
      <c r="D97" s="8"/>
      <c r="E97" s="8"/>
      <c r="F97" s="8">
        <v>2</v>
      </c>
      <c r="G97" s="8">
        <v>20</v>
      </c>
      <c r="H97" s="8" t="s">
        <v>87</v>
      </c>
      <c r="I97" s="8">
        <v>2700</v>
      </c>
      <c r="J97" s="8">
        <f t="shared" si="4"/>
        <v>5400</v>
      </c>
      <c r="K97" s="8"/>
    </row>
    <row r="98" spans="1:1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>
      <c r="A99" s="8"/>
      <c r="B99" s="8"/>
      <c r="C99" s="8"/>
      <c r="D99" s="8"/>
      <c r="E99" s="8"/>
      <c r="F99" s="8"/>
      <c r="G99" s="8"/>
      <c r="H99" s="8"/>
      <c r="I99" s="8"/>
      <c r="J99" s="10">
        <f>SUM(J92:J98)</f>
        <v>20200</v>
      </c>
      <c r="K99" s="8"/>
    </row>
    <row r="100" spans="1:1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>
      <c r="A101" s="8">
        <v>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</sheetData>
  <mergeCells count="1">
    <mergeCell ref="C1:E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5"/>
  <sheetViews>
    <sheetView tabSelected="1" workbookViewId="0">
      <selection activeCell="H15" sqref="H15"/>
    </sheetView>
  </sheetViews>
  <sheetFormatPr defaultRowHeight="14.4"/>
  <cols>
    <col min="1" max="1" width="18.88671875" bestFit="1" customWidth="1"/>
  </cols>
  <sheetData>
    <row r="1" spans="1:5">
      <c r="A1" t="s">
        <v>0</v>
      </c>
      <c r="B1" t="s">
        <v>135</v>
      </c>
      <c r="C1" t="s">
        <v>36</v>
      </c>
      <c r="D1" t="s">
        <v>116</v>
      </c>
      <c r="E1" t="s">
        <v>98</v>
      </c>
    </row>
    <row r="2" spans="1:5">
      <c r="A2" t="s">
        <v>110</v>
      </c>
      <c r="B2">
        <v>4.5</v>
      </c>
      <c r="C2" t="s">
        <v>101</v>
      </c>
    </row>
    <row r="3" spans="1:5">
      <c r="A3" t="s">
        <v>103</v>
      </c>
      <c r="B3">
        <v>5000</v>
      </c>
      <c r="C3" t="s">
        <v>20</v>
      </c>
      <c r="D3">
        <v>6</v>
      </c>
      <c r="E3">
        <f>D3*B3</f>
        <v>30000</v>
      </c>
    </row>
    <row r="4" spans="1:5">
      <c r="A4" t="s">
        <v>104</v>
      </c>
      <c r="B4">
        <v>3</v>
      </c>
      <c r="C4" t="s">
        <v>101</v>
      </c>
      <c r="D4">
        <v>3000</v>
      </c>
      <c r="E4">
        <f t="shared" ref="E4:E22" si="0">D4*B4</f>
        <v>9000</v>
      </c>
    </row>
    <row r="5" spans="1:5">
      <c r="A5" t="s">
        <v>120</v>
      </c>
      <c r="B5" s="4">
        <v>25</v>
      </c>
      <c r="C5" t="s">
        <v>20</v>
      </c>
      <c r="D5">
        <v>350</v>
      </c>
      <c r="E5">
        <f t="shared" si="0"/>
        <v>8750</v>
      </c>
    </row>
    <row r="6" spans="1:5">
      <c r="E6">
        <f t="shared" si="0"/>
        <v>0</v>
      </c>
    </row>
    <row r="7" spans="1:5">
      <c r="A7" t="s">
        <v>117</v>
      </c>
      <c r="B7">
        <v>4.5</v>
      </c>
      <c r="D7">
        <v>1800</v>
      </c>
      <c r="E7">
        <f t="shared" si="0"/>
        <v>8100</v>
      </c>
    </row>
    <row r="8" spans="1:5">
      <c r="A8" t="s">
        <v>118</v>
      </c>
      <c r="B8">
        <v>6</v>
      </c>
      <c r="D8">
        <v>1200</v>
      </c>
      <c r="E8">
        <f t="shared" si="0"/>
        <v>7200</v>
      </c>
    </row>
    <row r="9" spans="1:5">
      <c r="A9" t="s">
        <v>119</v>
      </c>
      <c r="B9">
        <v>3</v>
      </c>
      <c r="D9">
        <v>1400</v>
      </c>
      <c r="E9">
        <f t="shared" si="0"/>
        <v>4200</v>
      </c>
    </row>
    <row r="11" spans="1:5">
      <c r="A11" t="s">
        <v>106</v>
      </c>
      <c r="B11">
        <v>2.5</v>
      </c>
      <c r="C11" t="s">
        <v>109</v>
      </c>
    </row>
    <row r="12" spans="1:5">
      <c r="A12" t="s">
        <v>105</v>
      </c>
      <c r="B12" s="4">
        <v>20</v>
      </c>
      <c r="C12" t="s">
        <v>20</v>
      </c>
      <c r="D12">
        <v>350</v>
      </c>
      <c r="E12">
        <f t="shared" si="0"/>
        <v>7000</v>
      </c>
    </row>
    <row r="13" spans="1:5">
      <c r="A13" t="s">
        <v>107</v>
      </c>
      <c r="B13">
        <v>1</v>
      </c>
      <c r="C13" t="s">
        <v>101</v>
      </c>
      <c r="D13">
        <v>3000</v>
      </c>
      <c r="E13">
        <f t="shared" si="0"/>
        <v>3000</v>
      </c>
    </row>
    <row r="14" spans="1:5">
      <c r="A14" t="s">
        <v>108</v>
      </c>
      <c r="B14">
        <v>1</v>
      </c>
      <c r="C14" t="s">
        <v>101</v>
      </c>
      <c r="D14">
        <v>3000</v>
      </c>
      <c r="E14">
        <f t="shared" si="0"/>
        <v>3000</v>
      </c>
    </row>
    <row r="15" spans="1:5">
      <c r="A15" t="s">
        <v>121</v>
      </c>
      <c r="B15">
        <v>1</v>
      </c>
      <c r="D15">
        <v>4000</v>
      </c>
      <c r="E15">
        <v>7000</v>
      </c>
    </row>
    <row r="17" spans="1:5">
      <c r="A17" t="s">
        <v>111</v>
      </c>
    </row>
    <row r="18" spans="1:5">
      <c r="A18" t="s">
        <v>112</v>
      </c>
      <c r="B18">
        <v>1</v>
      </c>
      <c r="C18" t="s">
        <v>92</v>
      </c>
      <c r="D18">
        <v>18300</v>
      </c>
      <c r="E18">
        <f t="shared" si="0"/>
        <v>18300</v>
      </c>
    </row>
    <row r="19" spans="1:5">
      <c r="A19" t="s">
        <v>113</v>
      </c>
      <c r="B19">
        <v>1</v>
      </c>
      <c r="D19">
        <v>12000</v>
      </c>
      <c r="E19">
        <f t="shared" si="0"/>
        <v>12000</v>
      </c>
    </row>
    <row r="21" spans="1:5">
      <c r="A21" t="s">
        <v>114</v>
      </c>
      <c r="B21">
        <v>1</v>
      </c>
      <c r="D21">
        <v>20200</v>
      </c>
      <c r="E21">
        <f t="shared" si="0"/>
        <v>20200</v>
      </c>
    </row>
    <row r="22" spans="1:5">
      <c r="A22" t="s">
        <v>115</v>
      </c>
      <c r="B22">
        <v>1</v>
      </c>
      <c r="D22">
        <v>14000</v>
      </c>
      <c r="E22">
        <f t="shared" si="0"/>
        <v>14000</v>
      </c>
    </row>
    <row r="24" spans="1:5">
      <c r="A24" t="s">
        <v>123</v>
      </c>
      <c r="B24">
        <v>200</v>
      </c>
      <c r="C24" t="s">
        <v>122</v>
      </c>
      <c r="D24">
        <v>65</v>
      </c>
      <c r="E24">
        <f>D24*B24</f>
        <v>13000</v>
      </c>
    </row>
    <row r="25" spans="1:5">
      <c r="A25" t="s">
        <v>131</v>
      </c>
      <c r="B25">
        <v>20</v>
      </c>
      <c r="C25" t="s">
        <v>132</v>
      </c>
      <c r="D25">
        <v>65</v>
      </c>
      <c r="E25">
        <f>D25*B25</f>
        <v>1300</v>
      </c>
    </row>
    <row r="26" spans="1:5">
      <c r="A26" t="s">
        <v>124</v>
      </c>
      <c r="B26">
        <v>1</v>
      </c>
      <c r="D26">
        <v>5000</v>
      </c>
      <c r="E26">
        <f>D26*B26</f>
        <v>5000</v>
      </c>
    </row>
    <row r="28" spans="1:5">
      <c r="A28" t="s">
        <v>57</v>
      </c>
    </row>
    <row r="29" spans="1:5">
      <c r="A29" t="s">
        <v>125</v>
      </c>
      <c r="B29">
        <v>3</v>
      </c>
      <c r="C29" t="s">
        <v>20</v>
      </c>
      <c r="D29">
        <f>15*380</f>
        <v>5700</v>
      </c>
      <c r="E29">
        <f>D29*B29</f>
        <v>17100</v>
      </c>
    </row>
    <row r="30" spans="1:5">
      <c r="A30" t="s">
        <v>133</v>
      </c>
      <c r="B30">
        <v>3</v>
      </c>
    </row>
    <row r="32" spans="1:5">
      <c r="A32" t="s">
        <v>17</v>
      </c>
    </row>
    <row r="33" spans="1:5">
      <c r="A33" t="s">
        <v>126</v>
      </c>
      <c r="B33">
        <v>1</v>
      </c>
      <c r="C33" t="s">
        <v>20</v>
      </c>
      <c r="D33">
        <v>3000</v>
      </c>
      <c r="E33">
        <f>D33*B33</f>
        <v>3000</v>
      </c>
    </row>
    <row r="34" spans="1:5">
      <c r="A34" t="s">
        <v>127</v>
      </c>
      <c r="B34">
        <v>2</v>
      </c>
      <c r="C34" t="s">
        <v>20</v>
      </c>
      <c r="D34">
        <v>1000</v>
      </c>
      <c r="E34">
        <f>D34*B34</f>
        <v>2000</v>
      </c>
    </row>
    <row r="35" spans="1:5">
      <c r="A35" t="s">
        <v>129</v>
      </c>
      <c r="B35">
        <v>1</v>
      </c>
      <c r="D35">
        <v>1500</v>
      </c>
      <c r="E35">
        <f>D35*B35</f>
        <v>1500</v>
      </c>
    </row>
    <row r="38" spans="1:5">
      <c r="A38" t="s">
        <v>128</v>
      </c>
    </row>
    <row r="39" spans="1:5">
      <c r="A39" t="s">
        <v>137</v>
      </c>
      <c r="B39">
        <v>226</v>
      </c>
      <c r="C39" t="s">
        <v>45</v>
      </c>
      <c r="D39">
        <v>25</v>
      </c>
      <c r="E39">
        <f>D39*B39</f>
        <v>5650</v>
      </c>
    </row>
    <row r="40" spans="1:5">
      <c r="A40" t="s">
        <v>139</v>
      </c>
      <c r="B40">
        <v>226</v>
      </c>
      <c r="C40" t="s">
        <v>45</v>
      </c>
      <c r="D40">
        <v>20</v>
      </c>
      <c r="E40">
        <f>D40*B40</f>
        <v>4520</v>
      </c>
    </row>
    <row r="41" spans="1:5">
      <c r="A41" t="s">
        <v>138</v>
      </c>
      <c r="B41">
        <v>300</v>
      </c>
      <c r="C41" t="s">
        <v>45</v>
      </c>
      <c r="D41">
        <v>20</v>
      </c>
      <c r="E41">
        <f>D41*B41</f>
        <v>6000</v>
      </c>
    </row>
    <row r="42" spans="1:5">
      <c r="A42" t="s">
        <v>105</v>
      </c>
      <c r="B42">
        <v>5</v>
      </c>
      <c r="C42" t="s">
        <v>20</v>
      </c>
      <c r="D42">
        <v>350</v>
      </c>
      <c r="E42">
        <f>D42*B42</f>
        <v>1750</v>
      </c>
    </row>
    <row r="44" spans="1:5">
      <c r="A44" t="s">
        <v>134</v>
      </c>
    </row>
    <row r="45" spans="1:5">
      <c r="A45" t="s">
        <v>136</v>
      </c>
      <c r="B45">
        <v>250</v>
      </c>
      <c r="C45" t="s">
        <v>45</v>
      </c>
      <c r="D45">
        <v>120</v>
      </c>
      <c r="E45">
        <f>D45*B45</f>
        <v>30000</v>
      </c>
    </row>
    <row r="46" spans="1:5">
      <c r="A46" t="s">
        <v>130</v>
      </c>
      <c r="B46">
        <v>250</v>
      </c>
      <c r="D46">
        <v>30</v>
      </c>
      <c r="E46">
        <f>D46*B46</f>
        <v>7500</v>
      </c>
    </row>
    <row r="48" spans="1:5">
      <c r="A48" t="s">
        <v>140</v>
      </c>
    </row>
    <row r="49" spans="1:5">
      <c r="A49" t="s">
        <v>141</v>
      </c>
    </row>
    <row r="50" spans="1:5">
      <c r="A50" t="s">
        <v>105</v>
      </c>
      <c r="B50">
        <v>14</v>
      </c>
      <c r="C50" t="s">
        <v>20</v>
      </c>
      <c r="D50">
        <v>350</v>
      </c>
      <c r="E50">
        <f>D50*B50</f>
        <v>4900</v>
      </c>
    </row>
    <row r="51" spans="1:5">
      <c r="A51" t="s">
        <v>142</v>
      </c>
      <c r="B51">
        <v>0.5</v>
      </c>
      <c r="C51" t="s">
        <v>101</v>
      </c>
      <c r="D51">
        <v>3000</v>
      </c>
      <c r="E51">
        <f t="shared" ref="E51:E53" si="1">D51*B51</f>
        <v>1500</v>
      </c>
    </row>
    <row r="52" spans="1:5">
      <c r="A52" t="s">
        <v>107</v>
      </c>
      <c r="B52">
        <v>2.5</v>
      </c>
      <c r="C52" t="s">
        <v>101</v>
      </c>
      <c r="D52">
        <v>3000</v>
      </c>
      <c r="E52">
        <f t="shared" si="1"/>
        <v>7500</v>
      </c>
    </row>
    <row r="53" spans="1:5">
      <c r="A53" t="s">
        <v>130</v>
      </c>
      <c r="B53">
        <v>3</v>
      </c>
      <c r="C53" t="s">
        <v>101</v>
      </c>
      <c r="D53">
        <v>3000</v>
      </c>
      <c r="E53">
        <f t="shared" si="1"/>
        <v>9000</v>
      </c>
    </row>
    <row r="55" spans="1:5">
      <c r="E55">
        <f>SUM(E2:E54)</f>
        <v>272970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</dc:creator>
  <cp:lastModifiedBy>govind</cp:lastModifiedBy>
  <dcterms:created xsi:type="dcterms:W3CDTF">2021-11-24T06:57:22Z</dcterms:created>
  <dcterms:modified xsi:type="dcterms:W3CDTF">2021-11-26T07:11:14Z</dcterms:modified>
</cp:coreProperties>
</file>