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Projects\FusIon-Pack\Bill of Materials\"/>
    </mc:Choice>
  </mc:AlternateContent>
  <bookViews>
    <workbookView xWindow="0" yWindow="0" windowWidth="20400" windowHeight="7650"/>
  </bookViews>
  <sheets>
    <sheet name="Fusion Pack Rev 0-1" sheetId="1" r:id="rId1"/>
  </sheets>
  <definedNames>
    <definedName name="FusIon_Pack" localSheetId="0">'Fusion Pack Rev 0-1'!$A$1:$K$51</definedName>
  </definedNames>
  <calcPr calcId="162913"/>
</workbook>
</file>

<file path=xl/calcChain.xml><?xml version="1.0" encoding="utf-8"?>
<calcChain xmlns="http://schemas.openxmlformats.org/spreadsheetml/2006/main">
  <c r="E9" i="1" l="1"/>
  <c r="E50" i="1"/>
  <c r="E17" i="1"/>
  <c r="E33" i="1"/>
  <c r="E15" i="1"/>
  <c r="E43" i="1"/>
  <c r="E36" i="1"/>
  <c r="E6" i="1"/>
  <c r="E7" i="1"/>
  <c r="E8" i="1"/>
  <c r="E10" i="1"/>
  <c r="E11" i="1"/>
  <c r="E5" i="1"/>
  <c r="E12" i="1"/>
  <c r="E13" i="1"/>
  <c r="E14" i="1"/>
  <c r="E42" i="1"/>
  <c r="E20" i="1"/>
  <c r="E41" i="1"/>
  <c r="E23" i="1"/>
  <c r="E44" i="1"/>
  <c r="E25" i="1"/>
  <c r="E28" i="1"/>
  <c r="E29" i="1"/>
  <c r="E30" i="1"/>
  <c r="E31" i="1"/>
  <c r="E32" i="1"/>
  <c r="E2" i="1"/>
  <c r="E3" i="1"/>
  <c r="E34" i="1"/>
  <c r="E4" i="1"/>
  <c r="E26" i="1"/>
  <c r="E27" i="1"/>
  <c r="E35" i="1"/>
  <c r="E47" i="1"/>
  <c r="E37" i="1"/>
  <c r="E49" i="1"/>
  <c r="E39" i="1"/>
  <c r="E51" i="1"/>
  <c r="E40" i="1"/>
  <c r="E48" i="1"/>
  <c r="E16" i="1"/>
  <c r="E18" i="1"/>
  <c r="E19" i="1"/>
  <c r="E38" i="1"/>
  <c r="E22" i="1"/>
  <c r="E21" i="1"/>
  <c r="E45" i="1"/>
  <c r="E24" i="1"/>
  <c r="E46" i="1"/>
  <c r="E53" i="1" l="1"/>
  <c r="E54" i="1" s="1"/>
</calcChain>
</file>

<file path=xl/connections.xml><?xml version="1.0" encoding="utf-8"?>
<connections xmlns="http://schemas.openxmlformats.org/spreadsheetml/2006/main">
  <connection id="1" name="FusIon Pack" type="6" refreshedVersion="6" background="1" saveData="1">
    <textPr sourceFile="D:\Documents - HDD\KiCad\FusIon Pack\Bill of Materials\FusIon Pack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<sst xmlns="http://schemas.openxmlformats.org/spreadsheetml/2006/main" count="357" uniqueCount="263">
  <si>
    <t>Designator</t>
  </si>
  <si>
    <t>Package</t>
  </si>
  <si>
    <t>Quantity</t>
  </si>
  <si>
    <t>Supplier and ref</t>
  </si>
  <si>
    <t>TO-252-2</t>
  </si>
  <si>
    <t>IPD60N10S4L-12</t>
  </si>
  <si>
    <t>100n</t>
  </si>
  <si>
    <t>U5</t>
  </si>
  <si>
    <t>ATA6561</t>
  </si>
  <si>
    <t>12V</t>
  </si>
  <si>
    <t>10K</t>
  </si>
  <si>
    <t>SOT-23</t>
  </si>
  <si>
    <t>RUC002N05HZGT116</t>
  </si>
  <si>
    <t>Battery_18650_Cell_Pair</t>
  </si>
  <si>
    <t>VTC4</t>
  </si>
  <si>
    <t>1u</t>
  </si>
  <si>
    <t>10n</t>
  </si>
  <si>
    <t>10u</t>
  </si>
  <si>
    <t>4.7u</t>
  </si>
  <si>
    <t>C</t>
  </si>
  <si>
    <t>33u</t>
  </si>
  <si>
    <t>RED</t>
  </si>
  <si>
    <t>5.1V</t>
  </si>
  <si>
    <t>F1</t>
  </si>
  <si>
    <t>Fuse_1025HCxx-RTR</t>
  </si>
  <si>
    <t>J1</t>
  </si>
  <si>
    <t>PinHeader_2x05_P2.54mm_Vertical</t>
  </si>
  <si>
    <t>J5</t>
  </si>
  <si>
    <t>XT-60_male</t>
  </si>
  <si>
    <t>XT60</t>
  </si>
  <si>
    <t>600 ohm</t>
  </si>
  <si>
    <t>SOT-223</t>
  </si>
  <si>
    <t>FQT5P10TF</t>
  </si>
  <si>
    <t>390R</t>
  </si>
  <si>
    <t>36R 3/4W</t>
  </si>
  <si>
    <t>1K</t>
  </si>
  <si>
    <t>100K</t>
  </si>
  <si>
    <t>200R 1W</t>
  </si>
  <si>
    <t>100R</t>
  </si>
  <si>
    <t>R78</t>
  </si>
  <si>
    <t>DNP</t>
  </si>
  <si>
    <t>R88</t>
  </si>
  <si>
    <t>R</t>
  </si>
  <si>
    <t>20mR 3/4W</t>
  </si>
  <si>
    <t>R94</t>
  </si>
  <si>
    <t>15R</t>
  </si>
  <si>
    <t>R107</t>
  </si>
  <si>
    <t>10M</t>
  </si>
  <si>
    <t>SW1</t>
  </si>
  <si>
    <t>SW_SPST_PTS641</t>
  </si>
  <si>
    <t>SW_Push</t>
  </si>
  <si>
    <t>U1</t>
  </si>
  <si>
    <t>BQ76930</t>
  </si>
  <si>
    <t>U2</t>
  </si>
  <si>
    <t>STM32F072RBTx</t>
  </si>
  <si>
    <t>U4</t>
  </si>
  <si>
    <t>AP2114H-3.3TRG1</t>
  </si>
  <si>
    <t>U6</t>
  </si>
  <si>
    <t>W25Q16JVSSIQ</t>
  </si>
  <si>
    <t>ZXCT108x</t>
  </si>
  <si>
    <t>U8</t>
  </si>
  <si>
    <t>LTC3783</t>
  </si>
  <si>
    <t>U10</t>
  </si>
  <si>
    <t>BQ76200</t>
  </si>
  <si>
    <t>D34</t>
  </si>
  <si>
    <t>D_SMA</t>
  </si>
  <si>
    <t>5A, 50V</t>
  </si>
  <si>
    <t>D42</t>
  </si>
  <si>
    <t>D_SMC</t>
  </si>
  <si>
    <t>58V TVS</t>
  </si>
  <si>
    <t>D43</t>
  </si>
  <si>
    <t>U3</t>
  </si>
  <si>
    <t>L7805</t>
  </si>
  <si>
    <t>J4</t>
  </si>
  <si>
    <t>J3</t>
  </si>
  <si>
    <t>B4B-XH-A(LF)(SN)</t>
  </si>
  <si>
    <t>DMPH6050SK3</t>
  </si>
  <si>
    <t>L2</t>
  </si>
  <si>
    <t>L_Axial_L31.75mm_D14.22mm_P36mm_Bourns</t>
  </si>
  <si>
    <t>68uH</t>
  </si>
  <si>
    <t>TO-252-2 (D-PAK)</t>
  </si>
  <si>
    <t>&gt;~75Vds, Similar Rds_on or lower, Similar Vgs_th or lower, Similar Qg or lower</t>
  </si>
  <si>
    <t>Mouser</t>
  </si>
  <si>
    <t>DigiKey</t>
  </si>
  <si>
    <t>SOIC-8</t>
  </si>
  <si>
    <t>Same pinout, same functionality (e.g. TCAN1042VDRQ1)</t>
  </si>
  <si>
    <t>SOD-323</t>
  </si>
  <si>
    <t>10-15V (less than Vgs_max of FETs), 365mW or better power rating</t>
  </si>
  <si>
    <t>D39, D33, D36, D40, D41</t>
  </si>
  <si>
    <t>C17, C18, C1, C2, C3, C4, C5, C6, C7, C8, C9, C10, C11, C12, C21, C28, C29, C30, C32, C42, C43, C46, C47, C49, C53, C55, C60, C64, C65, C66, C67</t>
  </si>
  <si>
    <t>Q28, Q24, Q11, Q20, Q25, Q26, Q27, Q29, Q30, Q31, Q32, Q33</t>
  </si>
  <si>
    <t>1% Rated</t>
  </si>
  <si>
    <t>1N4448</t>
  </si>
  <si>
    <t>SOD-123</t>
  </si>
  <si>
    <t>&gt;250mA Forward Current Rated, 75V or more reverse</t>
  </si>
  <si>
    <t>D25, D31, D30, D21, D23, D22</t>
  </si>
  <si>
    <t>Q12, Q1, Q2, Q3, Q4, Q5, Q6, Q7, Q8, Q9, Q10, Q13, Q14, Q15, Q17, Q18, Q21</t>
  </si>
  <si>
    <t>&gt;=50Vds min, defined Rds_on at 1.5V gate drive, 120mA Id with Ta = 45C</t>
  </si>
  <si>
    <t>TH1, TH2, TH3, TH4, TH5, TH6, TH7</t>
  </si>
  <si>
    <t>B25/50 = 4250K w/o configuration, +/- 2% tolerance on beta and R25 preferrable</t>
  </si>
  <si>
    <t>BT1, BT2, BT3, BT4, BT5, BT6, BT7, BT8, BT9, BT10</t>
  </si>
  <si>
    <t>Another VTC4 Supplier (e.g. IMR Batteries)</t>
  </si>
  <si>
    <t>18650 Battery Store</t>
  </si>
  <si>
    <t>C13, C14, C23, C24, C58, C62, C31</t>
  </si>
  <si>
    <t>&gt;50V, X7R+ Rating preferrable (X5R probably would work)</t>
  </si>
  <si>
    <t>&gt;=75V, X7R+ Rating preferrable (X5R probably would work)</t>
  </si>
  <si>
    <t>C15, C16, C25, C26, C33, C35, C36, C37, C38, C39, C40, C41, C48, C59, C61, C63</t>
  </si>
  <si>
    <t>C19, C20, C54</t>
  </si>
  <si>
    <t>35V absolute minimum, &gt;=50V preferrable; X7R+ Rating preferrable (X5R possible?)</t>
  </si>
  <si>
    <t>&gt;=10V abs min, X7R+ Rating preferrable (X5R probably would work)</t>
  </si>
  <si>
    <t>C22, C27, C34, C44, C45, C56</t>
  </si>
  <si>
    <t>C50, C51</t>
  </si>
  <si>
    <t xml:space="preserve">- </t>
  </si>
  <si>
    <t>Compensation capacitors, will figure out value</t>
  </si>
  <si>
    <t>C52, C57</t>
  </si>
  <si>
    <t>Price @Break</t>
  </si>
  <si>
    <t>Total Price</t>
  </si>
  <si>
    <t>&gt;=63V, &lt;76mOhm ESR, &gt;32uF, Iripple &gt;2.12A, self resonant frequency &gt;150kHz</t>
  </si>
  <si>
    <t>CP_Radial_D8.0mm_P3.50mm_H13.0mm</t>
  </si>
  <si>
    <t>D1, D2, D3, D4, D5, D6, D7, D8, D9, D10, D28, D29</t>
  </si>
  <si>
    <t>Vf ~2V</t>
  </si>
  <si>
    <t>D11, D12, D13, D14, D15, D16, D17, D18, D19, D20, D24, D26, D27, D32, D35, D38</t>
  </si>
  <si>
    <t>&lt;Vgs of balance FETS (4.2-6.2V); 300mW</t>
  </si>
  <si>
    <t>40A Fuse</t>
  </si>
  <si>
    <t>Something just like this</t>
  </si>
  <si>
    <t>Value</t>
  </si>
  <si>
    <t>Part Number</t>
  </si>
  <si>
    <t>PREC005DFAN-RC</t>
  </si>
  <si>
    <t>Literally anything tbh</t>
  </si>
  <si>
    <t>XT60-F</t>
  </si>
  <si>
    <t>LCSC</t>
  </si>
  <si>
    <t>Pretty much any XT60 from RC hobby retailers</t>
  </si>
  <si>
    <t>L1, L3, L4, L5, L6, L7, L8, L9, L10, L11, L12</t>
  </si>
  <si>
    <t>ACML-0805-601-T</t>
  </si>
  <si>
    <t>100mA DC capable; approximately 600 Ohm @100MHz (not super critical)</t>
  </si>
  <si>
    <t>Q16, Q34</t>
  </si>
  <si>
    <t>&gt;=75Vds, Vgs &lt; 12V, 250mA Id continuous, 1A Id for several seconds</t>
  </si>
  <si>
    <t>R1, R3, R5, R7, R9, R11, R13, R15, R17, R19, R61, R62, R101</t>
  </si>
  <si>
    <t>0805</t>
  </si>
  <si>
    <t>0603</t>
  </si>
  <si>
    <t>1206</t>
  </si>
  <si>
    <t>RMCF0805JT390R</t>
  </si>
  <si>
    <t>5% Tolerance or Better</t>
  </si>
  <si>
    <t>R2, R4, R6, R8, R10, R12, R14, R16, R18, R20, R79</t>
  </si>
  <si>
    <t>2010</t>
  </si>
  <si>
    <t>RMCF2010JT36R0</t>
  </si>
  <si>
    <t>5% Tolerance or Better, &gt;=0.6W</t>
  </si>
  <si>
    <t>1% Tolerance or Better</t>
  </si>
  <si>
    <t>RMCF0805FT100K</t>
  </si>
  <si>
    <t>2mR 5W 1% 70ppm</t>
  </si>
  <si>
    <t>R46, R47, R51, R86, R87, R117, R118, R119, R120, R121, R124, R125, R126, R127, R128</t>
  </si>
  <si>
    <t>2512</t>
  </si>
  <si>
    <t>RMCF2512JT200R</t>
  </si>
  <si>
    <t>&gt;= 1W</t>
  </si>
  <si>
    <t>R44, R45, R50, R58, R66, R74, R77, R83, R84, R89, R90, R91, R96, R98, R99, R103, R105, R113</t>
  </si>
  <si>
    <t>R52, R53, R75, R76, R81, R106, R110, R115, R122, R129</t>
  </si>
  <si>
    <t>RMCF0805JT100R</t>
  </si>
  <si>
    <t>&gt;=1/10W, pretty much anything tbh</t>
  </si>
  <si>
    <t>-</t>
  </si>
  <si>
    <t>Axial Resistor for alternative LED Button Voltage</t>
  </si>
  <si>
    <t>Compensation resistor, will figure out value</t>
  </si>
  <si>
    <t>PE2512FKE7W0R02L</t>
  </si>
  <si>
    <t>&gt;=0.75W, 1%, &lt;75ppm/C temp co ideally</t>
  </si>
  <si>
    <t>Opt. Gate resistor for boost converter, pretty much anything tbh</t>
  </si>
  <si>
    <t>R21, R23, R25, R27, R29, R31, R32, R34, R36, R38, R40, R42, R43, R55, R56, R68, R82, R85, R100, R104, R108, R130</t>
  </si>
  <si>
    <t>WSLF25122L000FEB</t>
  </si>
  <si>
    <t>~4W Min, 1%, &lt;75ppm/C temp co ideally</t>
  </si>
  <si>
    <t>1/4W Axial</t>
  </si>
  <si>
    <t>R92, R95, R102</t>
  </si>
  <si>
    <t>R109, R116, R123</t>
  </si>
  <si>
    <t>RMCF0805JT10M0</t>
  </si>
  <si>
    <t>Basically anything really</t>
  </si>
  <si>
    <t>R54, R22, R24, R26, R28, R30, R33, R35, R37, R39, R41, R48, R49, R57, R59, R60, R63, R64, R65, R67, R69, R70, R71, R72, R73, R80, R93, R97, R111, R112, R114</t>
  </si>
  <si>
    <t>PTS641SP25SMTR2LFS</t>
  </si>
  <si>
    <t>Only for development--doesn't clear case lid</t>
  </si>
  <si>
    <t>BQ7693006DBTR</t>
  </si>
  <si>
    <t>TSSOP-30</t>
  </si>
  <si>
    <t>LQFP-64</t>
  </si>
  <si>
    <t>STM32F072RBT6</t>
  </si>
  <si>
    <t>If ST makes pin compatible, peripheral compatible microcontrollers, it might work (may require code adaptation)</t>
  </si>
  <si>
    <t>16MBit, Same pinout, Same functionality, ~8MHz SPI Capable</t>
  </si>
  <si>
    <t>SOIC-8 (5.3mm)</t>
  </si>
  <si>
    <t>SOT-25</t>
  </si>
  <si>
    <t>U7, U9</t>
  </si>
  <si>
    <t>ZXCT1084E5TA</t>
  </si>
  <si>
    <t>&gt;=42V common mode MINIMUM; 25x gain; same pinout</t>
  </si>
  <si>
    <t>TSSOP-16_EP</t>
  </si>
  <si>
    <t>LTC3783EFE#PBF</t>
  </si>
  <si>
    <t>TSSOP-16</t>
  </si>
  <si>
    <t>BQ76200PWR</t>
  </si>
  <si>
    <t>VSSAF510-M3/H</t>
  </si>
  <si>
    <t>5A If, 50V Vr, Shottky, Low Vf Preferrable</t>
  </si>
  <si>
    <t>3.0SMI58ATR</t>
  </si>
  <si>
    <t>So I'm not 100% sure, Vr 55~60V, &gt;=1.8kW Peak Power Pulse (look at TI application circuit for BQ76930 for an idea)</t>
  </si>
  <si>
    <t>SMAJ5920B-TP</t>
  </si>
  <si>
    <t>6.2V</t>
  </si>
  <si>
    <t>6.2V, &gt;=1.5W Rated Power</t>
  </si>
  <si>
    <t>MC7805CD2TG</t>
  </si>
  <si>
    <t>B5B-XH-A(LF)(SN)</t>
  </si>
  <si>
    <t>05x2.5mm Header</t>
  </si>
  <si>
    <t>04x2.5mm Header</t>
  </si>
  <si>
    <t>5-pin JST-XH connector (just like for 4S LiPo balance connector)</t>
  </si>
  <si>
    <t>4-pin JST-XH connector (just like for 3S LiPo balance connector)</t>
  </si>
  <si>
    <t>Q19, Q22, Q23</t>
  </si>
  <si>
    <t>DMPH6050SK3-13</t>
  </si>
  <si>
    <t>&gt;=60Vds, &lt;=~80mOhm RdsOn, &gt;=12Vgs</t>
  </si>
  <si>
    <t>5248-RC</t>
  </si>
  <si>
    <t>Average Current Rating &gt;5A; Saturation Current &gt;5.5A (tested at 150kHz ideally)</t>
  </si>
  <si>
    <t>US18650VTC4</t>
  </si>
  <si>
    <t>C2012X7S2A105K125AE</t>
  </si>
  <si>
    <t>885342207005</t>
  </si>
  <si>
    <t>CL21B104KBFNNNE</t>
  </si>
  <si>
    <t>GRT31CR61H106ME01L</t>
  </si>
  <si>
    <t>Manufacturer</t>
  </si>
  <si>
    <t>Murata</t>
  </si>
  <si>
    <t>TDK Corporation</t>
  </si>
  <si>
    <t>Sony</t>
  </si>
  <si>
    <t>Wurth Electronics</t>
  </si>
  <si>
    <t>Samsung Electro-Mechanics</t>
  </si>
  <si>
    <t>CL21A475KPFNNNE</t>
  </si>
  <si>
    <t>RNU1J330MDN1KX</t>
  </si>
  <si>
    <t>Nichicon</t>
  </si>
  <si>
    <t>150080RS75000</t>
  </si>
  <si>
    <t>MM3Z5V1ST1G</t>
  </si>
  <si>
    <t>ON Semiconductor</t>
  </si>
  <si>
    <t>1N4448W-TP</t>
  </si>
  <si>
    <t>Micro Commercial Co</t>
  </si>
  <si>
    <t>Vishay Semiconductor</t>
  </si>
  <si>
    <t>PDZ12BGWJ</t>
  </si>
  <si>
    <t>Nexperia</t>
  </si>
  <si>
    <t>SMC Diode Solutions</t>
  </si>
  <si>
    <t>0456040.DR</t>
  </si>
  <si>
    <t>Littelfuse</t>
  </si>
  <si>
    <t>05x02</t>
  </si>
  <si>
    <t>Sullins Connector Solutions</t>
  </si>
  <si>
    <t>Japan Solderless Terminals</t>
  </si>
  <si>
    <t>Changzhou Amass Elec.</t>
  </si>
  <si>
    <t>Abracon LLC</t>
  </si>
  <si>
    <t>Bourns Inc.</t>
  </si>
  <si>
    <t>Rohm Semiconductor</t>
  </si>
  <si>
    <t>Diodes Incorporated</t>
  </si>
  <si>
    <t>IPD60N10S4L12ATMA1</t>
  </si>
  <si>
    <t>Infineon Technologies</t>
  </si>
  <si>
    <t>Stackpole Electronics</t>
  </si>
  <si>
    <t>Vishay Dale</t>
  </si>
  <si>
    <t>RMCF0805FT10K0</t>
  </si>
  <si>
    <t>Yageo</t>
  </si>
  <si>
    <t>C&amp;K</t>
  </si>
  <si>
    <t>Panasonic Electronic Components</t>
  </si>
  <si>
    <t>ERT-J1VR103G</t>
  </si>
  <si>
    <t>Texas Instruments</t>
  </si>
  <si>
    <t>ST Microelectronics</t>
  </si>
  <si>
    <t>Microchip Technology</t>
  </si>
  <si>
    <t>ATA6561-GAQW-N</t>
  </si>
  <si>
    <t>Winbond Electronics</t>
  </si>
  <si>
    <t>Linear Technology</t>
  </si>
  <si>
    <t>BOM Total</t>
  </si>
  <si>
    <t>w/o Batteries</t>
  </si>
  <si>
    <t>Notes For Substitution</t>
  </si>
  <si>
    <t>BQ7693000DBT[R]; BQ7693002DBT[R]; BQ7693006DBT[R]; (LDO Voltage shouldn't matter, Different I2C Addresses)</t>
  </si>
  <si>
    <t>&gt;=5Vin, 250mA continuous output, 1117 regulator compatible, stable with ceramic in/output caps</t>
  </si>
  <si>
    <t>7805 Compatible footprint, &gt;=15Vin, 5Vout, 250mA continuous output current, stable w/ ceramic caps</t>
  </si>
  <si>
    <t>RMCF0805FT1K00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</si>
</sst>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18" fillId="0" borderId="0" xfId="42"/>
    <xf numFmtId="0" fontId="0" fillId="0" borderId="0" xfId="0" applyAlignment="1">
      <alignment wrapText="1"/>
    </xf>
    <xf numFmtId="0" fontId="0" fillId="0" borderId="0" xfId="0" quotePrefix="1"/>
    <xf numFmtId="44" fontId="0" fillId="0" borderId="0" xfId="43" applyFont="1"/>
    <xf numFmtId="49" fontId="0" fillId="0" borderId="0" xfId="0" applyNumberFormat="1"/>
    <xf numFmtId="0" fontId="0" fillId="0" borderId="0" xfId="0" applyAlignment="1"/>
    <xf numFmtId="44" fontId="16" fillId="0" borderId="0" xfId="43" applyFont="1"/>
    <xf numFmtId="0" fontId="16" fillId="0" borderId="0" xfId="0" applyFont="1" applyAlignment="1">
      <alignment wrapText="1"/>
    </xf>
    <xf numFmtId="49" fontId="16" fillId="0" borderId="0" xfId="0" applyNumberFormat="1" applyFont="1"/>
    <xf numFmtId="0" fontId="16" fillId="0" borderId="0" xfId="0" applyFont="1"/>
    <xf numFmtId="0" fontId="16" fillId="0" borderId="0" xfId="0" applyFont="1" applyAlignment="1"/>
    <xf numFmtId="0" fontId="6" fillId="2" borderId="0" xfId="6" applyAlignment="1">
      <alignment wrapText="1"/>
    </xf>
    <xf numFmtId="49" fontId="6" fillId="2" borderId="0" xfId="6" applyNumberFormat="1"/>
    <xf numFmtId="0" fontId="6" fillId="2" borderId="0" xfId="6"/>
    <xf numFmtId="44" fontId="6" fillId="2" borderId="0" xfId="6" applyNumberFormat="1"/>
    <xf numFmtId="0" fontId="6" fillId="2" borderId="0" xfId="6" applyAlignment="1"/>
    <xf numFmtId="0" fontId="6" fillId="2" borderId="0" xfId="6" applyAlignment="1">
      <alignment vertical="center" wrapText="1"/>
    </xf>
    <xf numFmtId="0" fontId="0" fillId="33" borderId="0" xfId="0" applyFill="1" applyAlignment="1">
      <alignment wrapText="1"/>
    </xf>
    <xf numFmtId="49" fontId="0" fillId="33" borderId="0" xfId="0" applyNumberFormat="1" applyFill="1"/>
    <xf numFmtId="0" fontId="0" fillId="33" borderId="0" xfId="0" applyFill="1"/>
    <xf numFmtId="44" fontId="0" fillId="33" borderId="0" xfId="43" applyFont="1" applyFill="1"/>
    <xf numFmtId="0" fontId="0" fillId="33" borderId="0" xfId="0" applyFill="1" applyAlignment="1"/>
    <xf numFmtId="0" fontId="18" fillId="33" borderId="0" xfId="42" applyFill="1"/>
    <xf numFmtId="0" fontId="0" fillId="34" borderId="0" xfId="0" applyFill="1" applyAlignment="1">
      <alignment wrapText="1"/>
    </xf>
    <xf numFmtId="49" fontId="0" fillId="34" borderId="0" xfId="0" applyNumberFormat="1" applyFill="1"/>
    <xf numFmtId="0" fontId="0" fillId="34" borderId="0" xfId="0" applyFill="1"/>
    <xf numFmtId="44" fontId="0" fillId="34" borderId="0" xfId="43" applyFont="1" applyFill="1"/>
    <xf numFmtId="0" fontId="0" fillId="34" borderId="0" xfId="0" applyFill="1" applyAlignment="1"/>
    <xf numFmtId="0" fontId="18" fillId="34" borderId="0" xfId="42" applyFill="1"/>
    <xf numFmtId="0" fontId="0" fillId="35" borderId="0" xfId="0" applyFill="1" applyAlignment="1">
      <alignment wrapText="1"/>
    </xf>
    <xf numFmtId="49" fontId="0" fillId="35" borderId="0" xfId="0" applyNumberFormat="1" applyFill="1"/>
    <xf numFmtId="0" fontId="0" fillId="35" borderId="0" xfId="0" applyFill="1"/>
    <xf numFmtId="44" fontId="0" fillId="35" borderId="0" xfId="43" applyFont="1" applyFill="1"/>
    <xf numFmtId="0" fontId="0" fillId="35" borderId="0" xfId="0" applyFill="1" applyAlignment="1"/>
    <xf numFmtId="0" fontId="18" fillId="35" borderId="0" xfId="42" applyFill="1"/>
    <xf numFmtId="0" fontId="0" fillId="36" borderId="0" xfId="0" applyFill="1" applyAlignment="1">
      <alignment wrapText="1"/>
    </xf>
    <xf numFmtId="49" fontId="0" fillId="36" borderId="0" xfId="0" applyNumberFormat="1" applyFill="1"/>
    <xf numFmtId="0" fontId="0" fillId="36" borderId="0" xfId="0" applyFill="1"/>
    <xf numFmtId="44" fontId="0" fillId="36" borderId="0" xfId="43" applyFont="1" applyFill="1"/>
    <xf numFmtId="0" fontId="0" fillId="36" borderId="0" xfId="0" applyFill="1" applyAlignment="1"/>
    <xf numFmtId="0" fontId="18" fillId="36" borderId="0" xfId="42" applyFill="1"/>
    <xf numFmtId="0" fontId="20" fillId="34" borderId="0" xfId="0" applyFont="1" applyFill="1"/>
    <xf numFmtId="0" fontId="19" fillId="34" borderId="0" xfId="0" applyFont="1" applyFill="1" applyAlignment="1"/>
    <xf numFmtId="0" fontId="19" fillId="34" borderId="0" xfId="0" applyFont="1" applyFill="1" applyAlignment="1">
      <alignment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sIon Pac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wurth-electronics-inc/885342207005/732-12105-1-ND/9346125" TargetMode="External"/><Relationship Id="rId18" Type="http://schemas.openxmlformats.org/officeDocument/2006/relationships/hyperlink" Target="https://www.digikey.com/product-detail/en/on-semiconductor/MM3Z5V1ST1G/MM3Z5V1ST1GOSCT-ND/964547" TargetMode="External"/><Relationship Id="rId26" Type="http://schemas.openxmlformats.org/officeDocument/2006/relationships/hyperlink" Target="https://www.digikey.com/product-detail/en/stackpole-electronics-inc/RMCF2010JT36R0/RMCF2010JT36R0CT-ND/6053373" TargetMode="External"/><Relationship Id="rId39" Type="http://schemas.openxmlformats.org/officeDocument/2006/relationships/hyperlink" Target="https://www.digikey.com/product-detail/en/linear-technology-analog-devices/LTC3783EFE-PBF/LTC3783EFE-PBF-ND/1620122" TargetMode="External"/><Relationship Id="rId3" Type="http://schemas.openxmlformats.org/officeDocument/2006/relationships/hyperlink" Target="https://www.mouser.com/ProductDetail/Microchip-Technology-Atmel/ATA6561-GAQW-N?qs=%2fha2pyFadujSBKa7F1s41wlZOiaiChavUZvJ0Qwo0pLXeukzLmS9kz9s847IBT96&amp;utm_source=octopart&amp;utm_medium=aggregator&amp;utm_campaign=579-ATA6561-GAQW-N&amp;utm_content=Microchip" TargetMode="External"/><Relationship Id="rId21" Type="http://schemas.openxmlformats.org/officeDocument/2006/relationships/hyperlink" Target="https://www.digikey.com/product-detail/en/sullins-connector-solutions/PREC005DFAN-RC/S2212EC-05-ND/2775009" TargetMode="External"/><Relationship Id="rId34" Type="http://schemas.openxmlformats.org/officeDocument/2006/relationships/hyperlink" Target="https://www.mouser.com/ProductDetail/Texas-Instruments/BQ7693006DBTR?qs=%2Fha2pyFadugxxM%2FKgBWZzOyNInSZ%252BMzOGDHhX%252Bge3E9j57IGxQKvBqwlilGssuGe&amp;utm_source=octopart&amp;utm_medium=aggregator&amp;utm_campaign=595-BQ7693006DBTR&amp;utm_content=Texas%20Instruments" TargetMode="External"/><Relationship Id="rId42" Type="http://schemas.openxmlformats.org/officeDocument/2006/relationships/hyperlink" Target="https://www.digikey.com/product-detail/en/smc-diode-solutions/3.0SMI58ATR/1655-2077-1-ND/9566395" TargetMode="External"/><Relationship Id="rId47" Type="http://schemas.openxmlformats.org/officeDocument/2006/relationships/hyperlink" Target="https://www.mouser.com/ProductDetail/Diodes-Incorporated/DMPH6050SK3-13?qs=%2Fha2pyFaduium8DQVleaUj8b1oiAgipO9%2FmrlnzzN%2FTR%2F9h1fNan%2FSD9STFnLPxi&amp;utm_source=octopart&amp;utm_medium=aggregator&amp;utm_campaign=621-DMPH6050SK3-13&amp;utm_content=Diodes%20Incorporat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micro-commercial-co/1N4448W-TP/1N4448WTPMSCT-ND/789337" TargetMode="External"/><Relationship Id="rId12" Type="http://schemas.openxmlformats.org/officeDocument/2006/relationships/hyperlink" Target="https://www.digikey.com/product-detail/en/tdk-corporation/C2012X7S2A105K125AE/445-8887-1-ND/3283749" TargetMode="External"/><Relationship Id="rId17" Type="http://schemas.openxmlformats.org/officeDocument/2006/relationships/hyperlink" Target="https://www.digikey.com/product-detail/en/wurth-electronics-inc/150080RS75000/732-4984-1-ND/4489916" TargetMode="External"/><Relationship Id="rId25" Type="http://schemas.openxmlformats.org/officeDocument/2006/relationships/hyperlink" Target="https://www.digikey.com/product-detail/en/stackpole-electronics-inc/RMCF0805JT390R/RMCF0805JT390RCT-ND/1942549" TargetMode="External"/><Relationship Id="rId33" Type="http://schemas.openxmlformats.org/officeDocument/2006/relationships/hyperlink" Target="https://www.digikey.com/product-detail/en/c-k/PTS641SP25SMTR2LFS/CKN10812CT-ND/7056105" TargetMode="External"/><Relationship Id="rId38" Type="http://schemas.openxmlformats.org/officeDocument/2006/relationships/hyperlink" Target="https://www.mouser.com/ProductDetail/Diodes-Incorporated/ZXCT1084E5TA?qs=%2Fha2pyFadujzKxTTgPAy6HQ7i2F4ICtHX0FJJ1pW4L3h3PJZC4gjlA%3D%3D&amp;utm_source=octopart&amp;utm_medium=aggregator&amp;utm_campaign=522-ZXCT1084E5TA&amp;utm_content=Diodes%20Incorporated" TargetMode="External"/><Relationship Id="rId46" Type="http://schemas.openxmlformats.org/officeDocument/2006/relationships/hyperlink" Target="https://www.digikey.com/product-detail/en/jst-sales-america-inc/B4B-XH-A-LF-SN/455-2249-ND/1651047" TargetMode="External"/><Relationship Id="rId2" Type="http://schemas.openxmlformats.org/officeDocument/2006/relationships/hyperlink" Target="https://www.digikey.com/product-detail/en/samsung-electro-mechanics/CL21B104KBFNNNE/1276-1180-1-ND/3889266" TargetMode="External"/><Relationship Id="rId16" Type="http://schemas.openxmlformats.org/officeDocument/2006/relationships/hyperlink" Target="https://www.digikey.com/product-detail/en/nichicon/RNU1J330MDN1KX/493-6639-1-ND/3466033" TargetMode="External"/><Relationship Id="rId20" Type="http://schemas.openxmlformats.org/officeDocument/2006/relationships/hyperlink" Target="https://www.mouser.com/ProductDetail/Bussmann-Eaton/1025HC40-RTR?qs=sGAEpiMZZMsIz3CjQ1xega6UfXbiCBlyZQ1qIIUrET52LdUfNknkog%3d%3d" TargetMode="External"/><Relationship Id="rId29" Type="http://schemas.openxmlformats.org/officeDocument/2006/relationships/hyperlink" Target="https://www.digikey.com/product-detail/en/stackpole-electronics-inc/RMCF0805JT100R/RMCF0805JT100RCT-ND/1942539" TargetMode="External"/><Relationship Id="rId41" Type="http://schemas.openxmlformats.org/officeDocument/2006/relationships/hyperlink" Target="https://www.digikey.com/product-detail/en/vishay-semiconductor-diodes-division/VSSAF510-M3-H/VSSAF510-M3-HGICT-ND/9601403" TargetMode="External"/><Relationship Id="rId1" Type="http://schemas.openxmlformats.org/officeDocument/2006/relationships/hyperlink" Target="https://www.mouser.com/ProductDetail/Infineon-Technologies/IPD60N10S4L12ATMA1?qs=sGAEpiMZZMshyDBzk1%2fWi7%252b5d8ZJR2X7gqlYkIA5808%3d" TargetMode="External"/><Relationship Id="rId6" Type="http://schemas.openxmlformats.org/officeDocument/2006/relationships/hyperlink" Target="https://www.digikey.com/product-detail/en/stackpole-electronics-inc/RMCF0805FT10K0/RMCF0805FT10K0CT-ND/1942435" TargetMode="External"/><Relationship Id="rId11" Type="http://schemas.openxmlformats.org/officeDocument/2006/relationships/hyperlink" Target="https://www.imrbatteries.com/murata-vtc4-18650-2100mah-30a-battery/" TargetMode="External"/><Relationship Id="rId24" Type="http://schemas.openxmlformats.org/officeDocument/2006/relationships/hyperlink" Target="https://www.mouser.com/ProductDetail/ON-Semiconductor-Fairchild/FQT5P10TF?qs=%2fha2pyFaduir7HsxD9zK1hyPZ8DLASps64CDeHemCide2rm4x9eWpA%3d%3d&amp;utm_source=octopart&amp;utm_medium=aggregator&amp;utm_campaign=512-FQT5P10TF&amp;utm_content=ON%20Semiconductor" TargetMode="External"/><Relationship Id="rId32" Type="http://schemas.openxmlformats.org/officeDocument/2006/relationships/hyperlink" Target="https://www.digikey.com/product-detail/en/stackpole-electronics-inc/RMCF0805JT10M0/RMCF0805JT10M0CT-ND/1942604" TargetMode="External"/><Relationship Id="rId37" Type="http://schemas.openxmlformats.org/officeDocument/2006/relationships/hyperlink" Target="https://www.digikey.com/product-detail/en/winbond-electronics/W25Q16JVSSIQ/W25Q16JVSSIQ-ND/6193769" TargetMode="External"/><Relationship Id="rId40" Type="http://schemas.openxmlformats.org/officeDocument/2006/relationships/hyperlink" Target="https://www.mouser.com/ProductDetail/Texas-Instruments/BQ76200PWR?qs=%2Fha2pyFadugxxM%2FKgBWZzFfRTTl9BkZATKLoJy82N1rjgVjLZv92Fg%3D%3D&amp;utm_source=octopart&amp;utm_medium=aggregator&amp;utm_campaign=595-BQ76200PWR&amp;utm_content=Texas%20Instruments" TargetMode="External"/><Relationship Id="rId45" Type="http://schemas.openxmlformats.org/officeDocument/2006/relationships/hyperlink" Target="https://www.digikey.com/product-detail/en/jst-sales-america-inc/B5B-XH-A-LF-SN/455-2270-ND/1530483" TargetMode="External"/><Relationship Id="rId5" Type="http://schemas.openxmlformats.org/officeDocument/2006/relationships/hyperlink" Target="https://www.digikey.com/product-detail/en/nexperia-usa-inc/PDZ12BGWJ/1727-7763-1-ND/8640744" TargetMode="External"/><Relationship Id="rId15" Type="http://schemas.openxmlformats.org/officeDocument/2006/relationships/hyperlink" Target="https://www.digikey.com/product-detail/en/samsung-electro-mechanics/CL21A475KPFNNNE/1276-1259-1-ND/3889345" TargetMode="External"/><Relationship Id="rId23" Type="http://schemas.openxmlformats.org/officeDocument/2006/relationships/hyperlink" Target="https://www.digikey.com/product-detail/en/abracon-llc/ACML-0805-601-T/535-12556-1-ND/4864699" TargetMode="External"/><Relationship Id="rId28" Type="http://schemas.openxmlformats.org/officeDocument/2006/relationships/hyperlink" Target="https://www.digikey.com/product-detail/en/stackpole-electronics-inc/RMCF2512JT200R/RMCF2512JT200RCT-ND/2419087" TargetMode="External"/><Relationship Id="rId36" Type="http://schemas.openxmlformats.org/officeDocument/2006/relationships/hyperlink" Target="https://www.mouser.com/ProductDetail/Diodes-Incorporated/AP2114H-33TRG1?qs=%2Fha2pyFadujEeOCpQeqE7Mxxs34f0Dpe0rGSAezoj4iHZEsl6dVTBrLeLnF%2FMGdf&amp;utm_source=octopart&amp;utm_medium=aggregator&amp;utm_campaign=621-AP2114H-3.3TRG1&amp;utm_content=Diodes%20Incorporated" TargetMode="External"/><Relationship Id="rId49" Type="http://schemas.openxmlformats.org/officeDocument/2006/relationships/hyperlink" Target="https://www.digikey.com/product-detail/en/stackpole-electronics-inc/RMCF0805FT1K00/RMCF0805FT1K00CT-ND/1942370" TargetMode="External"/><Relationship Id="rId10" Type="http://schemas.openxmlformats.org/officeDocument/2006/relationships/hyperlink" Target="https://www.18650batterystore.com/Sony-18650-p/sony-vtc4.htm" TargetMode="External"/><Relationship Id="rId19" Type="http://schemas.openxmlformats.org/officeDocument/2006/relationships/hyperlink" Target="https://www.mouser.com/ProductDetail/Littelfuse/0456040DR?qs=sGAEpiMZZMsIz3CjQ1xegaTC%2fH4HNHH%2fY%252bVcZKwlcIw%3d" TargetMode="External"/><Relationship Id="rId31" Type="http://schemas.openxmlformats.org/officeDocument/2006/relationships/hyperlink" Target="https://www.digikey.com/product-detail/en/vishay-dale/WSLF25122L000FEB/541-3131-1-ND/6194704" TargetMode="External"/><Relationship Id="rId44" Type="http://schemas.openxmlformats.org/officeDocument/2006/relationships/hyperlink" Target="https://www.digikey.com/product-detail/en/on-semiconductor/MC7805CD2TG/MC7805CD2TGOS-ND/1481215" TargetMode="External"/><Relationship Id="rId4" Type="http://schemas.openxmlformats.org/officeDocument/2006/relationships/hyperlink" Target="https://www.mouser.com/ProductDetail/Texas-Instruments/TCAN1042VDRQ1?qs=sGAEpiMZZMsGqoCZrYwANq5ED54tVtBfy%2fidjBizap4%3d" TargetMode="External"/><Relationship Id="rId9" Type="http://schemas.openxmlformats.org/officeDocument/2006/relationships/hyperlink" Target="https://www.digikey.com/product-detail/en/panasonic-electronic-components/ERT-J1VR103G/P124026CT-ND/9646660" TargetMode="External"/><Relationship Id="rId14" Type="http://schemas.openxmlformats.org/officeDocument/2006/relationships/hyperlink" Target="https://www.digikey.com/product-detail/en/murata-electronics-north-america/GRT31CR61H106ME01L/490-12457-1-ND/5417158" TargetMode="External"/><Relationship Id="rId22" Type="http://schemas.openxmlformats.org/officeDocument/2006/relationships/hyperlink" Target="https://lcsc.com/product-detail/Connectors_Changzhou-Amass-Elec-XT60Female_C98734.html?manu_id=1029" TargetMode="External"/><Relationship Id="rId27" Type="http://schemas.openxmlformats.org/officeDocument/2006/relationships/hyperlink" Target="https://www.digikey.com/product-detail/en/stackpole-electronics-inc/RMCF0805FT100K/RMCF0805FT100KCT-ND/1942491" TargetMode="External"/><Relationship Id="rId30" Type="http://schemas.openxmlformats.org/officeDocument/2006/relationships/hyperlink" Target="https://www.digikey.com/product-detail/en/yageo/PE2512FKE7W0R02L/YAG2170CT-ND/5139618" TargetMode="External"/><Relationship Id="rId35" Type="http://schemas.openxmlformats.org/officeDocument/2006/relationships/hyperlink" Target="https://www.digikey.com/product-detail/en/STM32F072RBT6/497-14644-ND/4815291?utm_campaign=buynow&amp;WT.z_cid=ref_octopart_dkc_buynow&amp;utm_medium=aggregator&amp;curr=usd&amp;site=us&amp;utm_source=octopart" TargetMode="External"/><Relationship Id="rId43" Type="http://schemas.openxmlformats.org/officeDocument/2006/relationships/hyperlink" Target="https://www.digikey.com/product-detail/en/micro-commercial-co/SMAJ5920B-TP/SMAJ5920BTPMSCT-ND/1114257" TargetMode="External"/><Relationship Id="rId48" Type="http://schemas.openxmlformats.org/officeDocument/2006/relationships/hyperlink" Target="https://www.digikey.com/product-detail/en/bourns-inc/5248-RC/M8270-ND/774810" TargetMode="External"/><Relationship Id="rId8" Type="http://schemas.openxmlformats.org/officeDocument/2006/relationships/hyperlink" Target="https://www.mouser.com/ProductDetail/ROHM-Semiconductor/RUC002N05HZGT116?qs=%2fha2pyFadugl3oqcwx57u%252bbbMTyZ49BVl%2fd%2fpyQD13x1wjNoLgrh1DWxP6xAfZhz&amp;utm_source=octopart&amp;utm_medium=aggregator&amp;utm_campaign=755-RUC002N05HZGT116&amp;utm_content=ROHM%20Semicondu" TargetMode="External"/><Relationship Id="rId5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B1" zoomScale="85" zoomScaleNormal="85" workbookViewId="0">
      <selection activeCell="J9" sqref="J9"/>
    </sheetView>
  </sheetViews>
  <sheetFormatPr defaultRowHeight="15" customHeight="1" x14ac:dyDescent="0.25"/>
  <cols>
    <col min="1" max="1" width="61.28515625" style="2" customWidth="1"/>
    <col min="2" max="2" width="52.7109375" style="5" bestFit="1" customWidth="1"/>
    <col min="3" max="3" width="8.7109375" bestFit="1" customWidth="1"/>
    <col min="4" max="4" width="14.28515625" style="4" bestFit="1" customWidth="1"/>
    <col min="5" max="5" width="12.7109375" style="4" customWidth="1"/>
    <col min="6" max="6" width="18.85546875" bestFit="1" customWidth="1"/>
    <col min="7" max="7" width="31.42578125" style="6" bestFit="1" customWidth="1"/>
    <col min="8" max="8" width="21.42578125" style="5" bestFit="1" customWidth="1"/>
    <col min="9" max="9" width="18.28515625" bestFit="1" customWidth="1"/>
    <col min="10" max="10" width="115" bestFit="1" customWidth="1"/>
  </cols>
  <sheetData>
    <row r="1" spans="1:10" s="10" customFormat="1" ht="15" customHeight="1" x14ac:dyDescent="0.25">
      <c r="A1" s="8" t="s">
        <v>0</v>
      </c>
      <c r="B1" s="9" t="s">
        <v>1</v>
      </c>
      <c r="C1" s="10" t="s">
        <v>2</v>
      </c>
      <c r="D1" s="7" t="s">
        <v>115</v>
      </c>
      <c r="E1" s="7" t="s">
        <v>116</v>
      </c>
      <c r="F1" s="10" t="s">
        <v>125</v>
      </c>
      <c r="G1" s="11" t="s">
        <v>213</v>
      </c>
      <c r="H1" s="9" t="s">
        <v>126</v>
      </c>
      <c r="I1" s="10" t="s">
        <v>3</v>
      </c>
      <c r="J1" s="10" t="s">
        <v>258</v>
      </c>
    </row>
    <row r="2" spans="1:10" ht="15" customHeight="1" x14ac:dyDescent="0.25">
      <c r="A2" s="2" t="s">
        <v>39</v>
      </c>
      <c r="B2" s="5" t="s">
        <v>167</v>
      </c>
      <c r="C2">
        <v>1</v>
      </c>
      <c r="E2" s="4">
        <f t="shared" ref="E2:E33" si="0">C2*D2</f>
        <v>0</v>
      </c>
      <c r="F2" t="s">
        <v>40</v>
      </c>
      <c r="H2" s="5" t="s">
        <v>158</v>
      </c>
      <c r="I2" t="s">
        <v>158</v>
      </c>
      <c r="J2" t="s">
        <v>159</v>
      </c>
    </row>
    <row r="3" spans="1:10" ht="15" customHeight="1" x14ac:dyDescent="0.25">
      <c r="A3" s="2" t="s">
        <v>41</v>
      </c>
      <c r="B3" s="5" t="s">
        <v>138</v>
      </c>
      <c r="C3">
        <v>1</v>
      </c>
      <c r="E3" s="4">
        <f t="shared" si="0"/>
        <v>0</v>
      </c>
      <c r="F3" t="s">
        <v>42</v>
      </c>
      <c r="H3" s="5" t="s">
        <v>158</v>
      </c>
      <c r="I3" t="s">
        <v>158</v>
      </c>
      <c r="J3" t="s">
        <v>160</v>
      </c>
    </row>
    <row r="4" spans="1:10" ht="15" customHeight="1" x14ac:dyDescent="0.25">
      <c r="A4" s="2" t="s">
        <v>44</v>
      </c>
      <c r="B4" s="5" t="s">
        <v>138</v>
      </c>
      <c r="C4">
        <v>1</v>
      </c>
      <c r="E4" s="4">
        <f t="shared" si="0"/>
        <v>0</v>
      </c>
      <c r="F4" t="s">
        <v>45</v>
      </c>
      <c r="H4" s="5" t="s">
        <v>158</v>
      </c>
      <c r="I4" t="s">
        <v>158</v>
      </c>
      <c r="J4" t="s">
        <v>163</v>
      </c>
    </row>
    <row r="5" spans="1:10" ht="15" customHeight="1" x14ac:dyDescent="0.25">
      <c r="A5" s="2" t="s">
        <v>111</v>
      </c>
      <c r="B5" s="5" t="s">
        <v>140</v>
      </c>
      <c r="C5">
        <v>2</v>
      </c>
      <c r="E5" s="4">
        <f t="shared" si="0"/>
        <v>0</v>
      </c>
      <c r="F5" t="s">
        <v>19</v>
      </c>
      <c r="I5" s="3" t="s">
        <v>112</v>
      </c>
      <c r="J5" t="s">
        <v>113</v>
      </c>
    </row>
    <row r="6" spans="1:10" ht="15" customHeight="1" x14ac:dyDescent="0.25">
      <c r="A6" s="2" t="s">
        <v>100</v>
      </c>
      <c r="B6" s="5" t="s">
        <v>13</v>
      </c>
      <c r="C6">
        <v>10</v>
      </c>
      <c r="D6" s="4">
        <v>8.5</v>
      </c>
      <c r="E6" s="4">
        <f t="shared" si="0"/>
        <v>85</v>
      </c>
      <c r="F6" t="s">
        <v>14</v>
      </c>
      <c r="G6" s="6" t="s">
        <v>216</v>
      </c>
      <c r="H6" s="5" t="s">
        <v>208</v>
      </c>
      <c r="I6" s="1" t="s">
        <v>102</v>
      </c>
      <c r="J6" s="1" t="s">
        <v>101</v>
      </c>
    </row>
    <row r="7" spans="1:10" s="20" customFormat="1" ht="15" customHeight="1" x14ac:dyDescent="0.25">
      <c r="A7" s="18" t="s">
        <v>103</v>
      </c>
      <c r="B7" s="19" t="s">
        <v>138</v>
      </c>
      <c r="C7" s="20">
        <v>7</v>
      </c>
      <c r="D7" s="21">
        <v>0.5</v>
      </c>
      <c r="E7" s="21">
        <f t="shared" si="0"/>
        <v>3.5</v>
      </c>
      <c r="F7" s="20" t="s">
        <v>15</v>
      </c>
      <c r="G7" s="22" t="s">
        <v>215</v>
      </c>
      <c r="H7" s="19" t="s">
        <v>209</v>
      </c>
      <c r="I7" s="23" t="s">
        <v>83</v>
      </c>
      <c r="J7" s="20" t="s">
        <v>105</v>
      </c>
    </row>
    <row r="8" spans="1:10" s="20" customFormat="1" ht="15" customHeight="1" x14ac:dyDescent="0.25">
      <c r="A8" s="18" t="s">
        <v>106</v>
      </c>
      <c r="B8" s="19" t="s">
        <v>138</v>
      </c>
      <c r="C8" s="20">
        <v>16</v>
      </c>
      <c r="D8" s="21">
        <v>4.2999999999999997E-2</v>
      </c>
      <c r="E8" s="21">
        <f t="shared" si="0"/>
        <v>0.68799999999999994</v>
      </c>
      <c r="F8" s="20" t="s">
        <v>16</v>
      </c>
      <c r="G8" s="22" t="s">
        <v>217</v>
      </c>
      <c r="H8" s="19" t="s">
        <v>210</v>
      </c>
      <c r="I8" s="23" t="s">
        <v>83</v>
      </c>
      <c r="J8" s="20" t="s">
        <v>105</v>
      </c>
    </row>
    <row r="9" spans="1:10" s="32" customFormat="1" ht="15" customHeight="1" x14ac:dyDescent="0.25">
      <c r="A9" s="30" t="s">
        <v>89</v>
      </c>
      <c r="B9" s="31" t="s">
        <v>138</v>
      </c>
      <c r="C9" s="32">
        <v>31</v>
      </c>
      <c r="D9" s="33">
        <v>6.2E-2</v>
      </c>
      <c r="E9" s="33">
        <f t="shared" si="0"/>
        <v>1.9219999999999999</v>
      </c>
      <c r="F9" s="32" t="s">
        <v>6</v>
      </c>
      <c r="G9" s="34" t="s">
        <v>218</v>
      </c>
      <c r="H9" s="31" t="s">
        <v>211</v>
      </c>
      <c r="I9" s="35" t="s">
        <v>83</v>
      </c>
      <c r="J9" s="32" t="s">
        <v>104</v>
      </c>
    </row>
    <row r="10" spans="1:10" s="20" customFormat="1" ht="15" customHeight="1" x14ac:dyDescent="0.25">
      <c r="A10" s="18" t="s">
        <v>107</v>
      </c>
      <c r="B10" s="19" t="s">
        <v>140</v>
      </c>
      <c r="C10" s="20">
        <v>3</v>
      </c>
      <c r="D10" s="21">
        <v>0.56999999999999995</v>
      </c>
      <c r="E10" s="21">
        <f t="shared" si="0"/>
        <v>1.71</v>
      </c>
      <c r="F10" s="20" t="s">
        <v>17</v>
      </c>
      <c r="G10" s="22" t="s">
        <v>214</v>
      </c>
      <c r="H10" s="19" t="s">
        <v>212</v>
      </c>
      <c r="I10" s="23" t="s">
        <v>83</v>
      </c>
      <c r="J10" s="20" t="s">
        <v>108</v>
      </c>
    </row>
    <row r="11" spans="1:10" s="20" customFormat="1" x14ac:dyDescent="0.25">
      <c r="A11" s="18" t="s">
        <v>110</v>
      </c>
      <c r="B11" s="19" t="s">
        <v>138</v>
      </c>
      <c r="C11" s="20">
        <v>6</v>
      </c>
      <c r="D11" s="21">
        <v>0.13</v>
      </c>
      <c r="E11" s="21">
        <f t="shared" si="0"/>
        <v>0.78</v>
      </c>
      <c r="F11" s="20" t="s">
        <v>18</v>
      </c>
      <c r="G11" s="22" t="s">
        <v>218</v>
      </c>
      <c r="H11" s="19" t="s">
        <v>219</v>
      </c>
      <c r="I11" s="23" t="s">
        <v>83</v>
      </c>
      <c r="J11" s="20" t="s">
        <v>109</v>
      </c>
    </row>
    <row r="12" spans="1:10" s="32" customFormat="1" ht="15" customHeight="1" x14ac:dyDescent="0.25">
      <c r="A12" s="30" t="s">
        <v>114</v>
      </c>
      <c r="B12" s="31" t="s">
        <v>118</v>
      </c>
      <c r="C12" s="32">
        <v>2</v>
      </c>
      <c r="D12" s="33">
        <v>2.6</v>
      </c>
      <c r="E12" s="33">
        <f t="shared" si="0"/>
        <v>5.2</v>
      </c>
      <c r="F12" s="32" t="s">
        <v>20</v>
      </c>
      <c r="G12" s="34" t="s">
        <v>221</v>
      </c>
      <c r="H12" s="31" t="s">
        <v>220</v>
      </c>
      <c r="I12" s="35" t="s">
        <v>83</v>
      </c>
      <c r="J12" s="32" t="s">
        <v>117</v>
      </c>
    </row>
    <row r="13" spans="1:10" s="26" customFormat="1" ht="15" customHeight="1" x14ac:dyDescent="0.25">
      <c r="A13" s="24" t="s">
        <v>119</v>
      </c>
      <c r="B13" s="25" t="s">
        <v>138</v>
      </c>
      <c r="C13" s="26">
        <v>12</v>
      </c>
      <c r="D13" s="27">
        <v>0.18</v>
      </c>
      <c r="E13" s="27">
        <f t="shared" si="0"/>
        <v>2.16</v>
      </c>
      <c r="F13" s="26" t="s">
        <v>21</v>
      </c>
      <c r="G13" s="28" t="s">
        <v>217</v>
      </c>
      <c r="H13" s="25" t="s">
        <v>222</v>
      </c>
      <c r="I13" s="29" t="s">
        <v>83</v>
      </c>
      <c r="J13" s="26" t="s">
        <v>120</v>
      </c>
    </row>
    <row r="14" spans="1:10" s="26" customFormat="1" ht="15" customHeight="1" x14ac:dyDescent="0.25">
      <c r="A14" s="24" t="s">
        <v>121</v>
      </c>
      <c r="B14" s="25" t="s">
        <v>86</v>
      </c>
      <c r="C14" s="26">
        <v>16</v>
      </c>
      <c r="D14" s="27">
        <v>0.14299999999999999</v>
      </c>
      <c r="E14" s="27">
        <f t="shared" si="0"/>
        <v>2.2879999999999998</v>
      </c>
      <c r="F14" s="26" t="s">
        <v>22</v>
      </c>
      <c r="G14" s="28" t="s">
        <v>224</v>
      </c>
      <c r="H14" s="25" t="s">
        <v>223</v>
      </c>
      <c r="I14" s="29" t="s">
        <v>83</v>
      </c>
      <c r="J14" s="26" t="s">
        <v>122</v>
      </c>
    </row>
    <row r="15" spans="1:10" s="26" customFormat="1" ht="15" customHeight="1" x14ac:dyDescent="0.25">
      <c r="A15" s="24" t="s">
        <v>95</v>
      </c>
      <c r="B15" s="25" t="s">
        <v>93</v>
      </c>
      <c r="C15" s="26">
        <v>6</v>
      </c>
      <c r="D15" s="27">
        <v>0.14000000000000001</v>
      </c>
      <c r="E15" s="27">
        <f t="shared" si="0"/>
        <v>0.84000000000000008</v>
      </c>
      <c r="F15" s="26" t="s">
        <v>92</v>
      </c>
      <c r="G15" s="28" t="s">
        <v>226</v>
      </c>
      <c r="H15" s="25" t="s">
        <v>225</v>
      </c>
      <c r="I15" s="29" t="s">
        <v>83</v>
      </c>
      <c r="J15" s="26" t="s">
        <v>94</v>
      </c>
    </row>
    <row r="16" spans="1:10" s="26" customFormat="1" ht="15" customHeight="1" x14ac:dyDescent="0.25">
      <c r="A16" s="24" t="s">
        <v>64</v>
      </c>
      <c r="B16" s="25" t="s">
        <v>65</v>
      </c>
      <c r="C16" s="26">
        <v>1</v>
      </c>
      <c r="D16" s="27">
        <v>0.43</v>
      </c>
      <c r="E16" s="27">
        <f t="shared" si="0"/>
        <v>0.43</v>
      </c>
      <c r="F16" s="26" t="s">
        <v>66</v>
      </c>
      <c r="G16" s="28" t="s">
        <v>227</v>
      </c>
      <c r="H16" s="25" t="s">
        <v>190</v>
      </c>
      <c r="I16" s="29" t="s">
        <v>83</v>
      </c>
      <c r="J16" s="26" t="s">
        <v>191</v>
      </c>
    </row>
    <row r="17" spans="1:10" s="26" customFormat="1" ht="15" customHeight="1" x14ac:dyDescent="0.25">
      <c r="A17" s="24" t="s">
        <v>88</v>
      </c>
      <c r="B17" s="25" t="s">
        <v>86</v>
      </c>
      <c r="C17" s="26">
        <v>5</v>
      </c>
      <c r="D17" s="27">
        <v>0.18</v>
      </c>
      <c r="E17" s="27">
        <f t="shared" si="0"/>
        <v>0.89999999999999991</v>
      </c>
      <c r="F17" s="26" t="s">
        <v>9</v>
      </c>
      <c r="G17" s="28" t="s">
        <v>229</v>
      </c>
      <c r="H17" s="25" t="s">
        <v>228</v>
      </c>
      <c r="I17" s="29" t="s">
        <v>83</v>
      </c>
      <c r="J17" s="26" t="s">
        <v>87</v>
      </c>
    </row>
    <row r="18" spans="1:10" s="26" customFormat="1" ht="15" customHeight="1" x14ac:dyDescent="0.25">
      <c r="A18" s="24" t="s">
        <v>67</v>
      </c>
      <c r="B18" s="25" t="s">
        <v>68</v>
      </c>
      <c r="C18" s="26">
        <v>1</v>
      </c>
      <c r="D18" s="27">
        <v>0.66</v>
      </c>
      <c r="E18" s="27">
        <f t="shared" si="0"/>
        <v>0.66</v>
      </c>
      <c r="F18" s="26" t="s">
        <v>69</v>
      </c>
      <c r="G18" s="28" t="s">
        <v>230</v>
      </c>
      <c r="H18" s="25" t="s">
        <v>192</v>
      </c>
      <c r="I18" s="29" t="s">
        <v>83</v>
      </c>
      <c r="J18" s="26" t="s">
        <v>193</v>
      </c>
    </row>
    <row r="19" spans="1:10" s="26" customFormat="1" ht="15" customHeight="1" x14ac:dyDescent="0.25">
      <c r="A19" s="24" t="s">
        <v>70</v>
      </c>
      <c r="B19" s="25" t="s">
        <v>65</v>
      </c>
      <c r="C19" s="26">
        <v>1</v>
      </c>
      <c r="D19" s="27">
        <v>0.46</v>
      </c>
      <c r="E19" s="27">
        <f t="shared" si="0"/>
        <v>0.46</v>
      </c>
      <c r="F19" s="26" t="s">
        <v>195</v>
      </c>
      <c r="G19" s="28" t="s">
        <v>226</v>
      </c>
      <c r="H19" s="25" t="s">
        <v>194</v>
      </c>
      <c r="I19" s="29" t="s">
        <v>83</v>
      </c>
      <c r="J19" s="26" t="s">
        <v>196</v>
      </c>
    </row>
    <row r="20" spans="1:10" s="38" customFormat="1" ht="15" customHeight="1" x14ac:dyDescent="0.25">
      <c r="A20" s="36" t="s">
        <v>25</v>
      </c>
      <c r="B20" s="37" t="s">
        <v>26</v>
      </c>
      <c r="C20" s="38">
        <v>1</v>
      </c>
      <c r="D20" s="39">
        <v>0.27</v>
      </c>
      <c r="E20" s="39">
        <f t="shared" si="0"/>
        <v>0.27</v>
      </c>
      <c r="F20" s="38" t="s">
        <v>233</v>
      </c>
      <c r="G20" s="40" t="s">
        <v>234</v>
      </c>
      <c r="H20" s="37" t="s">
        <v>127</v>
      </c>
      <c r="I20" s="41" t="s">
        <v>83</v>
      </c>
      <c r="J20" s="38" t="s">
        <v>128</v>
      </c>
    </row>
    <row r="21" spans="1:10" s="26" customFormat="1" ht="15" customHeight="1" x14ac:dyDescent="0.25">
      <c r="A21" s="24" t="s">
        <v>74</v>
      </c>
      <c r="B21" s="25" t="s">
        <v>200</v>
      </c>
      <c r="C21" s="26">
        <v>1</v>
      </c>
      <c r="D21" s="27">
        <v>0.21</v>
      </c>
      <c r="E21" s="27">
        <f t="shared" si="0"/>
        <v>0.21</v>
      </c>
      <c r="F21" s="26" t="s">
        <v>75</v>
      </c>
      <c r="G21" s="28" t="s">
        <v>235</v>
      </c>
      <c r="H21" s="25" t="s">
        <v>75</v>
      </c>
      <c r="I21" s="29" t="s">
        <v>83</v>
      </c>
      <c r="J21" s="26" t="s">
        <v>202</v>
      </c>
    </row>
    <row r="22" spans="1:10" s="38" customFormat="1" ht="15" customHeight="1" x14ac:dyDescent="0.25">
      <c r="A22" s="36" t="s">
        <v>73</v>
      </c>
      <c r="B22" s="37" t="s">
        <v>199</v>
      </c>
      <c r="C22" s="38">
        <v>1</v>
      </c>
      <c r="D22" s="39">
        <v>0.25</v>
      </c>
      <c r="E22" s="39">
        <f t="shared" si="0"/>
        <v>0.25</v>
      </c>
      <c r="F22" s="38" t="s">
        <v>198</v>
      </c>
      <c r="G22" s="40" t="s">
        <v>235</v>
      </c>
      <c r="H22" s="37" t="s">
        <v>198</v>
      </c>
      <c r="I22" s="41" t="s">
        <v>83</v>
      </c>
      <c r="J22" s="38" t="s">
        <v>201</v>
      </c>
    </row>
    <row r="23" spans="1:10" s="26" customFormat="1" ht="15" customHeight="1" x14ac:dyDescent="0.25">
      <c r="A23" s="24" t="s">
        <v>132</v>
      </c>
      <c r="B23" s="25" t="s">
        <v>138</v>
      </c>
      <c r="C23" s="26">
        <v>11</v>
      </c>
      <c r="D23" s="27">
        <v>0.04</v>
      </c>
      <c r="E23" s="27">
        <f t="shared" si="0"/>
        <v>0.44</v>
      </c>
      <c r="F23" s="26" t="s">
        <v>30</v>
      </c>
      <c r="G23" s="28" t="s">
        <v>237</v>
      </c>
      <c r="H23" s="25" t="s">
        <v>133</v>
      </c>
      <c r="I23" s="29" t="s">
        <v>83</v>
      </c>
      <c r="J23" s="26" t="s">
        <v>134</v>
      </c>
    </row>
    <row r="24" spans="1:10" s="26" customFormat="1" ht="15" customHeight="1" x14ac:dyDescent="0.25">
      <c r="A24" s="24" t="s">
        <v>77</v>
      </c>
      <c r="B24" s="25" t="s">
        <v>78</v>
      </c>
      <c r="C24" s="26">
        <v>1</v>
      </c>
      <c r="D24" s="27">
        <v>2.14</v>
      </c>
      <c r="E24" s="27">
        <f t="shared" si="0"/>
        <v>2.14</v>
      </c>
      <c r="F24" s="26" t="s">
        <v>79</v>
      </c>
      <c r="G24" s="28" t="s">
        <v>238</v>
      </c>
      <c r="H24" s="25" t="s">
        <v>206</v>
      </c>
      <c r="I24" s="29" t="s">
        <v>83</v>
      </c>
      <c r="J24" s="26" t="s">
        <v>207</v>
      </c>
    </row>
    <row r="25" spans="1:10" s="26" customFormat="1" ht="15" customHeight="1" x14ac:dyDescent="0.25">
      <c r="A25" s="24" t="s">
        <v>137</v>
      </c>
      <c r="B25" s="25" t="s">
        <v>138</v>
      </c>
      <c r="C25" s="26">
        <v>13</v>
      </c>
      <c r="D25" s="27">
        <v>0.02</v>
      </c>
      <c r="E25" s="27">
        <f t="shared" si="0"/>
        <v>0.26</v>
      </c>
      <c r="F25" s="26" t="s">
        <v>33</v>
      </c>
      <c r="G25" s="28" t="s">
        <v>243</v>
      </c>
      <c r="H25" s="25" t="s">
        <v>141</v>
      </c>
      <c r="I25" s="29" t="s">
        <v>83</v>
      </c>
      <c r="J25" s="26" t="s">
        <v>142</v>
      </c>
    </row>
    <row r="26" spans="1:10" s="32" customFormat="1" ht="15" customHeight="1" x14ac:dyDescent="0.25">
      <c r="A26" s="30" t="s">
        <v>46</v>
      </c>
      <c r="B26" s="31" t="s">
        <v>151</v>
      </c>
      <c r="C26" s="32">
        <v>1</v>
      </c>
      <c r="D26" s="33">
        <v>0.92</v>
      </c>
      <c r="E26" s="33">
        <f t="shared" si="0"/>
        <v>0.92</v>
      </c>
      <c r="F26" s="32" t="s">
        <v>149</v>
      </c>
      <c r="G26" s="34" t="s">
        <v>244</v>
      </c>
      <c r="H26" s="31" t="s">
        <v>165</v>
      </c>
      <c r="I26" s="35" t="s">
        <v>83</v>
      </c>
      <c r="J26" s="32" t="s">
        <v>166</v>
      </c>
    </row>
    <row r="27" spans="1:10" s="26" customFormat="1" ht="15" customHeight="1" x14ac:dyDescent="0.25">
      <c r="A27" s="24" t="s">
        <v>169</v>
      </c>
      <c r="B27" s="25" t="s">
        <v>138</v>
      </c>
      <c r="C27" s="26">
        <v>3</v>
      </c>
      <c r="D27" s="27">
        <v>3.3333300000000003E-2</v>
      </c>
      <c r="E27" s="27">
        <f t="shared" si="0"/>
        <v>9.9999900000000003E-2</v>
      </c>
      <c r="F27" s="26" t="s">
        <v>47</v>
      </c>
      <c r="G27" s="28" t="s">
        <v>243</v>
      </c>
      <c r="H27" s="25" t="s">
        <v>170</v>
      </c>
      <c r="I27" s="29" t="s">
        <v>83</v>
      </c>
      <c r="J27" s="26" t="s">
        <v>171</v>
      </c>
    </row>
    <row r="28" spans="1:10" s="26" customFormat="1" x14ac:dyDescent="0.25">
      <c r="A28" s="24" t="s">
        <v>143</v>
      </c>
      <c r="B28" s="25" t="s">
        <v>144</v>
      </c>
      <c r="C28" s="26">
        <v>11</v>
      </c>
      <c r="D28" s="27">
        <v>0.191</v>
      </c>
      <c r="E28" s="27">
        <f t="shared" si="0"/>
        <v>2.101</v>
      </c>
      <c r="F28" s="26" t="s">
        <v>34</v>
      </c>
      <c r="G28" s="28" t="s">
        <v>243</v>
      </c>
      <c r="H28" s="25" t="s">
        <v>145</v>
      </c>
      <c r="I28" s="29" t="s">
        <v>83</v>
      </c>
      <c r="J28" s="26" t="s">
        <v>146</v>
      </c>
    </row>
    <row r="29" spans="1:10" s="26" customFormat="1" ht="15" customHeight="1" x14ac:dyDescent="0.25">
      <c r="A29" s="24" t="s">
        <v>164</v>
      </c>
      <c r="B29" s="25" t="s">
        <v>138</v>
      </c>
      <c r="C29" s="26">
        <v>22</v>
      </c>
      <c r="D29" s="27">
        <v>2.7E-2</v>
      </c>
      <c r="E29" s="27">
        <f t="shared" si="0"/>
        <v>0.59399999999999997</v>
      </c>
      <c r="F29" s="26" t="s">
        <v>35</v>
      </c>
      <c r="G29" s="28" t="s">
        <v>243</v>
      </c>
      <c r="H29" s="42" t="s">
        <v>262</v>
      </c>
      <c r="I29" s="29" t="s">
        <v>83</v>
      </c>
      <c r="J29" s="26" t="s">
        <v>147</v>
      </c>
    </row>
    <row r="30" spans="1:10" s="26" customFormat="1" ht="15" customHeight="1" x14ac:dyDescent="0.25">
      <c r="A30" s="24" t="s">
        <v>154</v>
      </c>
      <c r="B30" s="25" t="s">
        <v>138</v>
      </c>
      <c r="C30" s="26">
        <v>18</v>
      </c>
      <c r="D30" s="27">
        <v>2.7E-2</v>
      </c>
      <c r="E30" s="27">
        <f t="shared" si="0"/>
        <v>0.48599999999999999</v>
      </c>
      <c r="F30" s="26" t="s">
        <v>36</v>
      </c>
      <c r="G30" s="28" t="s">
        <v>243</v>
      </c>
      <c r="H30" s="25" t="s">
        <v>148</v>
      </c>
      <c r="I30" s="29" t="s">
        <v>83</v>
      </c>
      <c r="J30" s="26" t="s">
        <v>147</v>
      </c>
    </row>
    <row r="31" spans="1:10" s="26" customFormat="1" ht="15" customHeight="1" x14ac:dyDescent="0.25">
      <c r="A31" s="24" t="s">
        <v>150</v>
      </c>
      <c r="B31" s="25" t="s">
        <v>151</v>
      </c>
      <c r="C31" s="26">
        <v>15</v>
      </c>
      <c r="D31" s="27">
        <v>0.254</v>
      </c>
      <c r="E31" s="27">
        <f t="shared" si="0"/>
        <v>3.81</v>
      </c>
      <c r="F31" s="26" t="s">
        <v>37</v>
      </c>
      <c r="G31" s="28" t="s">
        <v>243</v>
      </c>
      <c r="H31" s="25" t="s">
        <v>152</v>
      </c>
      <c r="I31" s="29" t="s">
        <v>83</v>
      </c>
      <c r="J31" s="26" t="s">
        <v>153</v>
      </c>
    </row>
    <row r="32" spans="1:10" s="26" customFormat="1" x14ac:dyDescent="0.25">
      <c r="A32" s="24" t="s">
        <v>155</v>
      </c>
      <c r="B32" s="25" t="s">
        <v>138</v>
      </c>
      <c r="C32" s="26">
        <v>10</v>
      </c>
      <c r="D32" s="27">
        <v>0.02</v>
      </c>
      <c r="E32" s="27">
        <f t="shared" si="0"/>
        <v>0.2</v>
      </c>
      <c r="F32" s="26" t="s">
        <v>38</v>
      </c>
      <c r="G32" s="28" t="s">
        <v>243</v>
      </c>
      <c r="H32" s="25" t="s">
        <v>156</v>
      </c>
      <c r="I32" s="29" t="s">
        <v>83</v>
      </c>
      <c r="J32" s="26" t="s">
        <v>157</v>
      </c>
    </row>
    <row r="33" spans="1:10" s="26" customFormat="1" ht="15" customHeight="1" x14ac:dyDescent="0.25">
      <c r="A33" s="24" t="s">
        <v>172</v>
      </c>
      <c r="B33" s="25" t="s">
        <v>138</v>
      </c>
      <c r="C33" s="26">
        <v>31</v>
      </c>
      <c r="D33" s="27">
        <v>2.7E-2</v>
      </c>
      <c r="E33" s="27">
        <f t="shared" si="0"/>
        <v>0.83699999999999997</v>
      </c>
      <c r="F33" s="26" t="s">
        <v>10</v>
      </c>
      <c r="G33" s="28" t="s">
        <v>243</v>
      </c>
      <c r="H33" s="25" t="s">
        <v>245</v>
      </c>
      <c r="I33" s="29" t="s">
        <v>83</v>
      </c>
      <c r="J33" s="26" t="s">
        <v>91</v>
      </c>
    </row>
    <row r="34" spans="1:10" s="26" customFormat="1" ht="15" customHeight="1" x14ac:dyDescent="0.25">
      <c r="A34" s="24" t="s">
        <v>168</v>
      </c>
      <c r="B34" s="25" t="s">
        <v>151</v>
      </c>
      <c r="C34" s="26">
        <v>3</v>
      </c>
      <c r="D34" s="27">
        <v>0.56999999999999995</v>
      </c>
      <c r="E34" s="27">
        <f t="shared" ref="E34:E51" si="1">C34*D34</f>
        <v>1.71</v>
      </c>
      <c r="F34" s="26" t="s">
        <v>43</v>
      </c>
      <c r="G34" s="28" t="s">
        <v>246</v>
      </c>
      <c r="H34" s="25" t="s">
        <v>161</v>
      </c>
      <c r="I34" s="29" t="s">
        <v>83</v>
      </c>
      <c r="J34" s="26" t="s">
        <v>162</v>
      </c>
    </row>
    <row r="35" spans="1:10" s="26" customFormat="1" ht="15" customHeight="1" x14ac:dyDescent="0.25">
      <c r="A35" s="24" t="s">
        <v>48</v>
      </c>
      <c r="B35" s="25" t="s">
        <v>49</v>
      </c>
      <c r="C35" s="26">
        <v>1</v>
      </c>
      <c r="D35" s="27">
        <v>0.28000000000000003</v>
      </c>
      <c r="E35" s="27">
        <f t="shared" si="1"/>
        <v>0.28000000000000003</v>
      </c>
      <c r="F35" s="26" t="s">
        <v>50</v>
      </c>
      <c r="G35" s="28" t="s">
        <v>247</v>
      </c>
      <c r="H35" s="25" t="s">
        <v>173</v>
      </c>
      <c r="I35" s="29" t="s">
        <v>83</v>
      </c>
      <c r="J35" s="26" t="s">
        <v>174</v>
      </c>
    </row>
    <row r="36" spans="1:10" s="26" customFormat="1" x14ac:dyDescent="0.25">
      <c r="A36" s="24" t="s">
        <v>98</v>
      </c>
      <c r="B36" s="25" t="s">
        <v>139</v>
      </c>
      <c r="C36" s="26">
        <v>7</v>
      </c>
      <c r="D36" s="27">
        <v>0.17399999999999999</v>
      </c>
      <c r="E36" s="27">
        <f t="shared" si="1"/>
        <v>1.218</v>
      </c>
      <c r="F36" s="26" t="s">
        <v>10</v>
      </c>
      <c r="G36" s="28" t="s">
        <v>248</v>
      </c>
      <c r="H36" s="25" t="s">
        <v>249</v>
      </c>
      <c r="I36" s="29" t="s">
        <v>83</v>
      </c>
      <c r="J36" s="26" t="s">
        <v>99</v>
      </c>
    </row>
    <row r="37" spans="1:10" s="26" customFormat="1" ht="15" customHeight="1" x14ac:dyDescent="0.25">
      <c r="A37" s="24" t="s">
        <v>53</v>
      </c>
      <c r="B37" s="25" t="s">
        <v>177</v>
      </c>
      <c r="C37" s="26">
        <v>1</v>
      </c>
      <c r="D37" s="27">
        <v>4.21</v>
      </c>
      <c r="E37" s="27">
        <f t="shared" si="1"/>
        <v>4.21</v>
      </c>
      <c r="F37" s="26" t="s">
        <v>54</v>
      </c>
      <c r="G37" s="28" t="s">
        <v>251</v>
      </c>
      <c r="H37" s="25" t="s">
        <v>178</v>
      </c>
      <c r="I37" s="29" t="s">
        <v>83</v>
      </c>
      <c r="J37" s="26" t="s">
        <v>179</v>
      </c>
    </row>
    <row r="38" spans="1:10" ht="15" customHeight="1" x14ac:dyDescent="0.25">
      <c r="A38" s="12" t="s">
        <v>71</v>
      </c>
      <c r="B38" s="13" t="s">
        <v>4</v>
      </c>
      <c r="C38" s="14">
        <v>1</v>
      </c>
      <c r="D38" s="15">
        <v>0.66</v>
      </c>
      <c r="E38" s="15">
        <f t="shared" si="1"/>
        <v>0.66</v>
      </c>
      <c r="F38" s="14" t="s">
        <v>72</v>
      </c>
      <c r="G38" s="16" t="s">
        <v>224</v>
      </c>
      <c r="H38" s="13" t="s">
        <v>197</v>
      </c>
      <c r="I38" s="14" t="s">
        <v>83</v>
      </c>
      <c r="J38" s="14" t="s">
        <v>261</v>
      </c>
    </row>
    <row r="39" spans="1:10" s="26" customFormat="1" ht="15" customHeight="1" x14ac:dyDescent="0.25">
      <c r="A39" s="24" t="s">
        <v>57</v>
      </c>
      <c r="B39" s="25" t="s">
        <v>181</v>
      </c>
      <c r="C39" s="26">
        <v>1</v>
      </c>
      <c r="D39" s="27">
        <v>0.49</v>
      </c>
      <c r="E39" s="27">
        <f t="shared" si="1"/>
        <v>0.49</v>
      </c>
      <c r="F39" s="26" t="s">
        <v>58</v>
      </c>
      <c r="G39" s="28" t="s">
        <v>254</v>
      </c>
      <c r="H39" s="25" t="s">
        <v>58</v>
      </c>
      <c r="I39" s="29" t="s">
        <v>83</v>
      </c>
      <c r="J39" s="26" t="s">
        <v>180</v>
      </c>
    </row>
    <row r="40" spans="1:10" s="26" customFormat="1" ht="15" customHeight="1" x14ac:dyDescent="0.25">
      <c r="A40" s="24" t="s">
        <v>60</v>
      </c>
      <c r="B40" s="25" t="s">
        <v>186</v>
      </c>
      <c r="C40" s="26">
        <v>1</v>
      </c>
      <c r="D40" s="27">
        <v>6</v>
      </c>
      <c r="E40" s="27">
        <f t="shared" si="1"/>
        <v>6</v>
      </c>
      <c r="F40" s="26" t="s">
        <v>61</v>
      </c>
      <c r="G40" s="28" t="s">
        <v>255</v>
      </c>
      <c r="H40" s="25" t="s">
        <v>187</v>
      </c>
      <c r="I40" s="29" t="s">
        <v>83</v>
      </c>
      <c r="J40" s="26" t="s">
        <v>158</v>
      </c>
    </row>
    <row r="41" spans="1:10" s="14" customFormat="1" ht="15" customHeight="1" x14ac:dyDescent="0.25">
      <c r="A41" s="12" t="s">
        <v>27</v>
      </c>
      <c r="B41" s="13" t="s">
        <v>28</v>
      </c>
      <c r="C41" s="14">
        <v>1</v>
      </c>
      <c r="D41" s="15">
        <v>0.45</v>
      </c>
      <c r="E41" s="15">
        <f t="shared" si="1"/>
        <v>0.45</v>
      </c>
      <c r="F41" s="14" t="s">
        <v>29</v>
      </c>
      <c r="G41" s="16" t="s">
        <v>236</v>
      </c>
      <c r="H41" s="13" t="s">
        <v>129</v>
      </c>
      <c r="I41" s="14" t="s">
        <v>130</v>
      </c>
      <c r="J41" s="14" t="s">
        <v>131</v>
      </c>
    </row>
    <row r="42" spans="1:10" s="26" customFormat="1" ht="15" customHeight="1" x14ac:dyDescent="0.25">
      <c r="A42" s="24" t="s">
        <v>23</v>
      </c>
      <c r="B42" s="25" t="s">
        <v>24</v>
      </c>
      <c r="C42" s="26">
        <v>1</v>
      </c>
      <c r="D42" s="27">
        <v>4.78</v>
      </c>
      <c r="E42" s="27">
        <f t="shared" si="1"/>
        <v>4.78</v>
      </c>
      <c r="F42" s="26" t="s">
        <v>123</v>
      </c>
      <c r="G42" s="28" t="s">
        <v>232</v>
      </c>
      <c r="H42" s="43" t="s">
        <v>231</v>
      </c>
      <c r="I42" s="29" t="s">
        <v>82</v>
      </c>
      <c r="J42" s="29" t="s">
        <v>124</v>
      </c>
    </row>
    <row r="43" spans="1:10" s="26" customFormat="1" ht="15" customHeight="1" x14ac:dyDescent="0.25">
      <c r="A43" s="24" t="s">
        <v>96</v>
      </c>
      <c r="B43" s="25" t="s">
        <v>11</v>
      </c>
      <c r="C43" s="26">
        <v>17</v>
      </c>
      <c r="D43" s="27">
        <v>0.13500000000000001</v>
      </c>
      <c r="E43" s="27">
        <f t="shared" si="1"/>
        <v>2.2949999999999999</v>
      </c>
      <c r="F43" s="26" t="s">
        <v>12</v>
      </c>
      <c r="G43" s="28" t="s">
        <v>239</v>
      </c>
      <c r="H43" s="26" t="s">
        <v>12</v>
      </c>
      <c r="I43" s="29" t="s">
        <v>82</v>
      </c>
      <c r="J43" s="26" t="s">
        <v>97</v>
      </c>
    </row>
    <row r="44" spans="1:10" s="26" customFormat="1" ht="15" customHeight="1" x14ac:dyDescent="0.25">
      <c r="A44" s="24" t="s">
        <v>135</v>
      </c>
      <c r="B44" s="25" t="s">
        <v>31</v>
      </c>
      <c r="C44" s="26">
        <v>2</v>
      </c>
      <c r="D44" s="27">
        <v>0.56999999999999995</v>
      </c>
      <c r="E44" s="27">
        <f t="shared" si="1"/>
        <v>1.1399999999999999</v>
      </c>
      <c r="F44" s="26" t="s">
        <v>32</v>
      </c>
      <c r="G44" s="28" t="s">
        <v>224</v>
      </c>
      <c r="H44" s="25" t="s">
        <v>32</v>
      </c>
      <c r="I44" s="29" t="s">
        <v>82</v>
      </c>
      <c r="J44" s="26" t="s">
        <v>136</v>
      </c>
    </row>
    <row r="45" spans="1:10" s="26" customFormat="1" ht="15" customHeight="1" x14ac:dyDescent="0.25">
      <c r="A45" s="24" t="s">
        <v>203</v>
      </c>
      <c r="B45" s="25" t="s">
        <v>4</v>
      </c>
      <c r="C45" s="26">
        <v>3</v>
      </c>
      <c r="D45" s="27">
        <v>0.61</v>
      </c>
      <c r="E45" s="27">
        <f t="shared" si="1"/>
        <v>1.83</v>
      </c>
      <c r="F45" s="26" t="s">
        <v>76</v>
      </c>
      <c r="G45" s="28" t="s">
        <v>240</v>
      </c>
      <c r="H45" s="25" t="s">
        <v>204</v>
      </c>
      <c r="I45" s="29" t="s">
        <v>82</v>
      </c>
      <c r="J45" s="26" t="s">
        <v>205</v>
      </c>
    </row>
    <row r="46" spans="1:10" s="26" customFormat="1" ht="15" customHeight="1" x14ac:dyDescent="0.25">
      <c r="A46" s="24" t="s">
        <v>90</v>
      </c>
      <c r="B46" s="25" t="s">
        <v>80</v>
      </c>
      <c r="C46" s="26">
        <v>12</v>
      </c>
      <c r="D46" s="27">
        <v>0.97899999999999998</v>
      </c>
      <c r="E46" s="27">
        <f t="shared" si="1"/>
        <v>11.747999999999999</v>
      </c>
      <c r="F46" s="26" t="s">
        <v>5</v>
      </c>
      <c r="G46" s="28" t="s">
        <v>242</v>
      </c>
      <c r="H46" s="44" t="s">
        <v>241</v>
      </c>
      <c r="I46" s="29" t="s">
        <v>82</v>
      </c>
      <c r="J46" s="26" t="s">
        <v>81</v>
      </c>
    </row>
    <row r="47" spans="1:10" ht="15" customHeight="1" x14ac:dyDescent="0.25">
      <c r="A47" s="12" t="s">
        <v>51</v>
      </c>
      <c r="B47" s="13" t="s">
        <v>176</v>
      </c>
      <c r="C47" s="14">
        <v>1</v>
      </c>
      <c r="D47" s="15">
        <v>4.66</v>
      </c>
      <c r="E47" s="15">
        <f t="shared" si="1"/>
        <v>4.66</v>
      </c>
      <c r="F47" s="14" t="s">
        <v>52</v>
      </c>
      <c r="G47" s="16" t="s">
        <v>250</v>
      </c>
      <c r="H47" s="13" t="s">
        <v>175</v>
      </c>
      <c r="I47" s="14" t="s">
        <v>82</v>
      </c>
      <c r="J47" s="14" t="s">
        <v>259</v>
      </c>
    </row>
    <row r="48" spans="1:10" ht="15" customHeight="1" x14ac:dyDescent="0.25">
      <c r="A48" s="12" t="s">
        <v>62</v>
      </c>
      <c r="B48" s="13" t="s">
        <v>188</v>
      </c>
      <c r="C48" s="14">
        <v>1</v>
      </c>
      <c r="D48" s="15">
        <v>2.33</v>
      </c>
      <c r="E48" s="15">
        <f t="shared" si="1"/>
        <v>2.33</v>
      </c>
      <c r="F48" s="14" t="s">
        <v>63</v>
      </c>
      <c r="G48" s="16" t="s">
        <v>250</v>
      </c>
      <c r="H48" s="13" t="s">
        <v>189</v>
      </c>
      <c r="I48" s="14" t="s">
        <v>82</v>
      </c>
      <c r="J48" s="14" t="s">
        <v>158</v>
      </c>
    </row>
    <row r="49" spans="1:10" s="26" customFormat="1" ht="15" customHeight="1" x14ac:dyDescent="0.25">
      <c r="A49" s="24" t="s">
        <v>55</v>
      </c>
      <c r="B49" s="25" t="s">
        <v>31</v>
      </c>
      <c r="C49" s="26">
        <v>1</v>
      </c>
      <c r="D49" s="27">
        <v>0.36</v>
      </c>
      <c r="E49" s="27">
        <f t="shared" si="1"/>
        <v>0.36</v>
      </c>
      <c r="F49" s="26" t="s">
        <v>56</v>
      </c>
      <c r="G49" s="28" t="s">
        <v>240</v>
      </c>
      <c r="H49" s="25" t="s">
        <v>56</v>
      </c>
      <c r="I49" s="29" t="s">
        <v>82</v>
      </c>
      <c r="J49" s="26" t="s">
        <v>260</v>
      </c>
    </row>
    <row r="50" spans="1:10" ht="15" customHeight="1" x14ac:dyDescent="0.25">
      <c r="A50" s="12" t="s">
        <v>7</v>
      </c>
      <c r="B50" s="13" t="s">
        <v>84</v>
      </c>
      <c r="C50" s="14">
        <v>1</v>
      </c>
      <c r="D50" s="15">
        <v>0.54</v>
      </c>
      <c r="E50" s="15">
        <f t="shared" si="1"/>
        <v>0.54</v>
      </c>
      <c r="F50" s="14" t="s">
        <v>8</v>
      </c>
      <c r="G50" s="16" t="s">
        <v>252</v>
      </c>
      <c r="H50" s="17" t="s">
        <v>253</v>
      </c>
      <c r="I50" s="14" t="s">
        <v>82</v>
      </c>
      <c r="J50" s="14" t="s">
        <v>85</v>
      </c>
    </row>
    <row r="51" spans="1:10" s="26" customFormat="1" ht="15" customHeight="1" x14ac:dyDescent="0.25">
      <c r="A51" s="24" t="s">
        <v>183</v>
      </c>
      <c r="B51" s="25" t="s">
        <v>182</v>
      </c>
      <c r="C51" s="26">
        <v>2</v>
      </c>
      <c r="D51" s="27">
        <v>1.47</v>
      </c>
      <c r="E51" s="27">
        <f t="shared" si="1"/>
        <v>2.94</v>
      </c>
      <c r="F51" s="26" t="s">
        <v>59</v>
      </c>
      <c r="G51" s="28" t="s">
        <v>240</v>
      </c>
      <c r="H51" s="25" t="s">
        <v>184</v>
      </c>
      <c r="I51" s="29" t="s">
        <v>82</v>
      </c>
      <c r="J51" s="26" t="s">
        <v>185</v>
      </c>
    </row>
    <row r="53" spans="1:10" ht="15" customHeight="1" x14ac:dyDescent="0.25">
      <c r="D53" s="7" t="s">
        <v>256</v>
      </c>
      <c r="E53" s="7">
        <f>SUM(E2:E51)</f>
        <v>166.79699989999995</v>
      </c>
    </row>
    <row r="54" spans="1:10" ht="15" customHeight="1" x14ac:dyDescent="0.25">
      <c r="D54" s="4" t="s">
        <v>257</v>
      </c>
      <c r="E54" s="4">
        <f>E53-85</f>
        <v>81.796999899999946</v>
      </c>
    </row>
  </sheetData>
  <sortState ref="A2:J54">
    <sortCondition ref="I1"/>
  </sortState>
  <hyperlinks>
    <hyperlink ref="I46" r:id="rId1"/>
    <hyperlink ref="I9" r:id="rId2"/>
    <hyperlink ref="I50" r:id="rId3"/>
    <hyperlink ref="J50" r:id="rId4"/>
    <hyperlink ref="I17" r:id="rId5"/>
    <hyperlink ref="I33" r:id="rId6"/>
    <hyperlink ref="I15" r:id="rId7"/>
    <hyperlink ref="I43" r:id="rId8"/>
    <hyperlink ref="I36" r:id="rId9"/>
    <hyperlink ref="I6" r:id="rId10"/>
    <hyperlink ref="J6" r:id="rId11"/>
    <hyperlink ref="I7" r:id="rId12"/>
    <hyperlink ref="I8" r:id="rId13"/>
    <hyperlink ref="I10" r:id="rId14"/>
    <hyperlink ref="I11" r:id="rId15"/>
    <hyperlink ref="I12" r:id="rId16"/>
    <hyperlink ref="I13" r:id="rId17"/>
    <hyperlink ref="I14" r:id="rId18"/>
    <hyperlink ref="I42" r:id="rId19"/>
    <hyperlink ref="J42" r:id="rId20"/>
    <hyperlink ref="I20" r:id="rId21"/>
    <hyperlink ref="I41" r:id="rId22"/>
    <hyperlink ref="I23" r:id="rId23"/>
    <hyperlink ref="I44" r:id="rId24"/>
    <hyperlink ref="I25" r:id="rId25"/>
    <hyperlink ref="I28" r:id="rId26"/>
    <hyperlink ref="I30" r:id="rId27"/>
    <hyperlink ref="I31" r:id="rId28"/>
    <hyperlink ref="I32" r:id="rId29"/>
    <hyperlink ref="I34" r:id="rId30"/>
    <hyperlink ref="I26" r:id="rId31"/>
    <hyperlink ref="I27" r:id="rId32"/>
    <hyperlink ref="I35" r:id="rId33"/>
    <hyperlink ref="I47" r:id="rId34"/>
    <hyperlink ref="I37" r:id="rId35"/>
    <hyperlink ref="I49" r:id="rId36"/>
    <hyperlink ref="I39" r:id="rId37"/>
    <hyperlink ref="I51" r:id="rId38"/>
    <hyperlink ref="I40" r:id="rId39"/>
    <hyperlink ref="I48" r:id="rId40"/>
    <hyperlink ref="I16" r:id="rId41"/>
    <hyperlink ref="I18" r:id="rId42"/>
    <hyperlink ref="I19" r:id="rId43"/>
    <hyperlink ref="I38" r:id="rId44"/>
    <hyperlink ref="I22" r:id="rId45"/>
    <hyperlink ref="I21" r:id="rId46"/>
    <hyperlink ref="I45" r:id="rId47"/>
    <hyperlink ref="I24" r:id="rId48"/>
    <hyperlink ref="I29" r:id="rId49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Fusion Pack Rev 0-1</vt:lpstr>
      <vt:lpstr>'Fusion Pack Rev 0-1'!FusIon_Pack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2019-02-20T16:57:34Z</dcterms:created>
  <dcterms:modified xsi:type="dcterms:W3CDTF">2019-05-04T19:39:37Z</dcterms:modified>
</cp:coreProperties>
</file>