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stepUP Electronics 2-0\"/>
    </mc:Choice>
  </mc:AlternateContent>
  <xr:revisionPtr revIDLastSave="0" documentId="13_ncr:1_{39BA6000-48CA-45D0-945C-661EB85CE5E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ll Together" sheetId="4" r:id="rId1"/>
    <sheet name="stepUP LCD" sheetId="1" r:id="rId2"/>
    <sheet name="Breakout Boards" sheetId="2" r:id="rId3"/>
    <sheet name="Quickstep" sheetId="3" r:id="rId4"/>
  </sheets>
  <calcPr calcId="191029"/>
</workbook>
</file>

<file path=xl/calcChain.xml><?xml version="1.0" encoding="utf-8"?>
<calcChain xmlns="http://schemas.openxmlformats.org/spreadsheetml/2006/main">
  <c r="L7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0" i="4"/>
  <c r="K22" i="4"/>
  <c r="K23" i="4"/>
  <c r="K24" i="4"/>
  <c r="K25" i="4"/>
  <c r="K26" i="4"/>
  <c r="K27" i="4"/>
  <c r="K31" i="4"/>
  <c r="K33" i="4"/>
  <c r="K35" i="4"/>
  <c r="K36" i="4"/>
  <c r="K37" i="4"/>
  <c r="K38" i="4"/>
  <c r="K42" i="4"/>
  <c r="K43" i="4"/>
  <c r="K44" i="4"/>
  <c r="K46" i="4"/>
  <c r="K48" i="4"/>
  <c r="K50" i="4"/>
  <c r="K52" i="4"/>
  <c r="K54" i="4"/>
  <c r="K57" i="4"/>
  <c r="K58" i="4"/>
  <c r="K59" i="4"/>
  <c r="K61" i="4"/>
  <c r="K63" i="4"/>
  <c r="K64" i="4"/>
  <c r="K65" i="4"/>
  <c r="K66" i="4"/>
  <c r="K67" i="4"/>
  <c r="K68" i="4"/>
  <c r="K69" i="4"/>
  <c r="K70" i="4"/>
  <c r="K2" i="4"/>
  <c r="D21" i="4"/>
  <c r="D61" i="4"/>
  <c r="D35" i="4"/>
  <c r="D58" i="4"/>
  <c r="D20" i="4"/>
  <c r="C62" i="4"/>
  <c r="D62" i="4" s="1"/>
  <c r="D34" i="4"/>
  <c r="D16" i="4"/>
  <c r="D42" i="4"/>
  <c r="D43" i="4"/>
  <c r="D37" i="4"/>
  <c r="D36" i="4"/>
  <c r="D59" i="4"/>
  <c r="D63" i="4"/>
  <c r="D51" i="4"/>
  <c r="D44" i="4"/>
  <c r="D47" i="4"/>
  <c r="D49" i="4"/>
  <c r="D52" i="4"/>
  <c r="D40" i="4"/>
  <c r="D41" i="4"/>
  <c r="D60" i="4"/>
  <c r="D70" i="4"/>
  <c r="D4" i="4"/>
  <c r="D67" i="4"/>
  <c r="D8" i="4"/>
  <c r="D15" i="4"/>
  <c r="D2" i="4"/>
  <c r="D23" i="4"/>
  <c r="D22" i="4"/>
  <c r="D26" i="4"/>
  <c r="D32" i="4"/>
  <c r="D57" i="4"/>
  <c r="D39" i="4"/>
  <c r="D30" i="4"/>
  <c r="D29" i="4"/>
  <c r="D28" i="4"/>
  <c r="D33" i="4"/>
  <c r="D31" i="4"/>
  <c r="D53" i="4"/>
  <c r="D10" i="4"/>
  <c r="D11" i="4"/>
  <c r="D9" i="4"/>
  <c r="D19" i="4"/>
  <c r="D45" i="4"/>
  <c r="D69" i="4"/>
  <c r="D68" i="4"/>
  <c r="D17" i="4"/>
  <c r="D24" i="4"/>
  <c r="D25" i="4"/>
  <c r="D7" i="4"/>
  <c r="D6" i="4"/>
  <c r="D5" i="4"/>
  <c r="D3" i="4"/>
  <c r="D38" i="4"/>
  <c r="D64" i="4"/>
  <c r="D50" i="4"/>
  <c r="D54" i="4"/>
  <c r="C56" i="4"/>
  <c r="D56" i="4" s="1"/>
  <c r="D48" i="4"/>
  <c r="D55" i="4"/>
  <c r="D66" i="4"/>
  <c r="D65" i="4"/>
  <c r="D18" i="4"/>
  <c r="D13" i="4"/>
  <c r="D14" i="4"/>
  <c r="D12" i="4"/>
  <c r="D27" i="4"/>
  <c r="D46" i="4"/>
  <c r="E57" i="3"/>
  <c r="E19" i="3"/>
  <c r="D50" i="3" l="1"/>
  <c r="D21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4" i="2"/>
  <c r="L5" i="1"/>
  <c r="L6" i="1"/>
  <c r="L7" i="1"/>
  <c r="L8" i="1"/>
  <c r="L9" i="1"/>
  <c r="L10" i="1"/>
  <c r="L11" i="1"/>
  <c r="L13" i="1"/>
  <c r="L15" i="1"/>
  <c r="L16" i="1"/>
  <c r="L17" i="1"/>
  <c r="L18" i="1"/>
  <c r="L19" i="1"/>
  <c r="L4" i="1"/>
  <c r="D9" i="2" l="1"/>
  <c r="D10" i="2"/>
  <c r="D11" i="2"/>
  <c r="D12" i="2"/>
  <c r="D13" i="2"/>
  <c r="D5" i="2"/>
  <c r="D6" i="2"/>
  <c r="D7" i="2"/>
  <c r="D8" i="2"/>
  <c r="D14" i="2"/>
  <c r="D15" i="2"/>
  <c r="D16" i="2"/>
  <c r="D17" i="2"/>
  <c r="D18" i="2"/>
  <c r="D19" i="2"/>
  <c r="D4" i="2"/>
  <c r="E21" i="1" l="1"/>
  <c r="D14" i="1"/>
  <c r="E14" i="1" s="1"/>
  <c r="E8" i="1"/>
  <c r="E9" i="1"/>
  <c r="E10" i="1"/>
  <c r="E10" i="3"/>
  <c r="E11" i="3"/>
  <c r="E12" i="3"/>
  <c r="E5" i="3"/>
  <c r="E6" i="3"/>
  <c r="E7" i="3"/>
  <c r="E8" i="3"/>
  <c r="E9" i="3"/>
  <c r="E13" i="3"/>
  <c r="E14" i="3"/>
  <c r="E15" i="3"/>
  <c r="E16" i="3"/>
  <c r="E17" i="3"/>
  <c r="E18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4" i="3"/>
  <c r="E7" i="1"/>
  <c r="E6" i="1"/>
  <c r="E5" i="1"/>
  <c r="E11" i="1"/>
  <c r="E12" i="1"/>
  <c r="E13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<sst xmlns="http://schemas.openxmlformats.org/spreadsheetml/2006/main" count="1038" uniqueCount="389">
  <si>
    <t>Value</t>
  </si>
  <si>
    <t>BZ1</t>
  </si>
  <si>
    <t>C2, C3</t>
  </si>
  <si>
    <t>100n</t>
  </si>
  <si>
    <t>J1</t>
  </si>
  <si>
    <t>J2</t>
  </si>
  <si>
    <t>J3</t>
  </si>
  <si>
    <t>R1, R3</t>
  </si>
  <si>
    <t>R2</t>
  </si>
  <si>
    <t>R4, R5, R6</t>
  </si>
  <si>
    <t>0R</t>
  </si>
  <si>
    <t>R7, R8, R9, R10, R11, R12</t>
  </si>
  <si>
    <t>390R</t>
  </si>
  <si>
    <t>R101, R102</t>
  </si>
  <si>
    <t>RV1</t>
  </si>
  <si>
    <t>U2</t>
  </si>
  <si>
    <t>P82B715</t>
  </si>
  <si>
    <t>U3</t>
  </si>
  <si>
    <t>Reference Number</t>
  </si>
  <si>
    <t>Package</t>
  </si>
  <si>
    <t>Quantity</t>
  </si>
  <si>
    <t xml:space="preserve"> Price @Break </t>
  </si>
  <si>
    <t xml:space="preserve"> Total Price </t>
  </si>
  <si>
    <t>Manufacturer</t>
  </si>
  <si>
    <t>Part Number</t>
  </si>
  <si>
    <t>Supplier (DigiKey) P/N</t>
  </si>
  <si>
    <t>Notes for Substitution</t>
  </si>
  <si>
    <t>Qty on Hand</t>
  </si>
  <si>
    <t>stepUP LCD Bill of Materials</t>
  </si>
  <si>
    <t>0603</t>
  </si>
  <si>
    <t>1206 Reverse Mount</t>
  </si>
  <si>
    <t>02x05 SMD Pin Header</t>
  </si>
  <si>
    <t>02x04 SMD Pin Header</t>
  </si>
  <si>
    <t>01x18 SMD Pin Header</t>
  </si>
  <si>
    <t>SOIC-8 (3.9x4.9_P1.27)</t>
  </si>
  <si>
    <t>SSOP-28 (5.3x10.2_P0.65)</t>
  </si>
  <si>
    <t>-</t>
  </si>
  <si>
    <t>D1</t>
  </si>
  <si>
    <t>D2</t>
  </si>
  <si>
    <t>D3</t>
  </si>
  <si>
    <t>Red</t>
  </si>
  <si>
    <t>Green</t>
  </si>
  <si>
    <t>Yellow</t>
  </si>
  <si>
    <t>MCP23017</t>
  </si>
  <si>
    <t>Nonstandard</t>
  </si>
  <si>
    <t>4k7</t>
  </si>
  <si>
    <t>10k</t>
  </si>
  <si>
    <t>1k</t>
  </si>
  <si>
    <t>C201, C202, C203, C401, C402, C403, C404, C405, C406, C407, C408, C501, C502, C709, C801, C803, C804, C807, C809, C1201, C1202</t>
  </si>
  <si>
    <t>C301, C302, C701, C703, C705, C707</t>
  </si>
  <si>
    <t>4u7</t>
  </si>
  <si>
    <t>C702, C704, C706, C708, C802, C810</t>
  </si>
  <si>
    <t>470u</t>
  </si>
  <si>
    <t>EEU-FM1H471</t>
  </si>
  <si>
    <t>C805</t>
  </si>
  <si>
    <t>270p</t>
  </si>
  <si>
    <t>C806</t>
  </si>
  <si>
    <t>4.7n</t>
  </si>
  <si>
    <t>C808</t>
  </si>
  <si>
    <t>10p</t>
  </si>
  <si>
    <t>D303, D304, D401, D402, D403, D404, D411, D412, D413, D1201, D1202</t>
  </si>
  <si>
    <t>3.6V</t>
  </si>
  <si>
    <t>MM3Z3V6T1G</t>
  </si>
  <si>
    <t>D501</t>
  </si>
  <si>
    <t>D701, D901, D902, D903, D904, D905, D906, D907, D908, D1001, D1002, D1003, D1004, D1005, D1006, D1007, D1008, D1401, D1402, D1403, D1404, D1405, D1406, D1407, D1408, D1409, D1410, D1411, D1412, D1413, D1414, D1415, D1416</t>
  </si>
  <si>
    <t>D801</t>
  </si>
  <si>
    <t>F1501</t>
  </si>
  <si>
    <t>10A</t>
  </si>
  <si>
    <t>F1502</t>
  </si>
  <si>
    <t>25A</t>
  </si>
  <si>
    <t>J101, J1502</t>
  </si>
  <si>
    <t>J201</t>
  </si>
  <si>
    <t>2041021-4</t>
  </si>
  <si>
    <t>J601</t>
  </si>
  <si>
    <t>USB_A</t>
  </si>
  <si>
    <t>J602</t>
  </si>
  <si>
    <t>USB_B</t>
  </si>
  <si>
    <t>J901, J1001, J1301</t>
  </si>
  <si>
    <t>J1101</t>
  </si>
  <si>
    <t>J1201</t>
  </si>
  <si>
    <t>J1401</t>
  </si>
  <si>
    <t>J1501</t>
  </si>
  <si>
    <t>J1503</t>
  </si>
  <si>
    <t>L801</t>
  </si>
  <si>
    <t>4.7uH</t>
  </si>
  <si>
    <t>SRR1260-4R7Y</t>
  </si>
  <si>
    <t>Q301, Q302, Q304, Q802</t>
  </si>
  <si>
    <t>Q303, Q401, Q402, Q501, Q502, Q503, Q701, Q801</t>
  </si>
  <si>
    <t>R201, R202, R301, R302, R409, R410, R411, R412, R413, R417, R418, R419, R420, R421, R514, R515, R516, R712, R715, R803, R805, R807, R808, R816</t>
  </si>
  <si>
    <t>R203, R204, R205, R206, R207, R208, R209, R401, R402, R403, R404, R405, R406, R407, R408, R414, R701, R702, R703, R704, R705, R706, R707, R708, R710, R713, R714, R804, R809, R810, R811, R1201, R1202</t>
  </si>
  <si>
    <t>R305, R307, R308, R415, R416, R503, R511, R512, R513</t>
  </si>
  <si>
    <t>R801, R806, R812</t>
  </si>
  <si>
    <t>R813</t>
  </si>
  <si>
    <t>100R</t>
  </si>
  <si>
    <t>R814</t>
  </si>
  <si>
    <t>7mR</t>
  </si>
  <si>
    <t>PE2512FKE7W0R007L</t>
  </si>
  <si>
    <t>R815</t>
  </si>
  <si>
    <t>U201</t>
  </si>
  <si>
    <t>U202</t>
  </si>
  <si>
    <t>U301, U302, U708</t>
  </si>
  <si>
    <t>LTV-817S</t>
  </si>
  <si>
    <t>U401</t>
  </si>
  <si>
    <t>74HC14</t>
  </si>
  <si>
    <t>U501</t>
  </si>
  <si>
    <t>PCA9306</t>
  </si>
  <si>
    <t>PCA9306DCTR</t>
  </si>
  <si>
    <t>U502</t>
  </si>
  <si>
    <t>U503</t>
  </si>
  <si>
    <t>24LC256</t>
  </si>
  <si>
    <t>24LC256-I/ST</t>
  </si>
  <si>
    <t>U601</t>
  </si>
  <si>
    <t>U701, U702, U703, U704</t>
  </si>
  <si>
    <t>StepStick-TMC2130</t>
  </si>
  <si>
    <t>U705</t>
  </si>
  <si>
    <t>74HC4066DB,112</t>
  </si>
  <si>
    <t>U706, U707</t>
  </si>
  <si>
    <t>74HC245</t>
  </si>
  <si>
    <t>SN74HC245DBR</t>
  </si>
  <si>
    <t>U801</t>
  </si>
  <si>
    <t>LM3488</t>
  </si>
  <si>
    <t>U802</t>
  </si>
  <si>
    <t>LM393</t>
  </si>
  <si>
    <t>TLV7032DGKR</t>
  </si>
  <si>
    <t>XA601</t>
  </si>
  <si>
    <t>LAST UPDATED 3/30/2020</t>
  </si>
  <si>
    <t>0805</t>
  </si>
  <si>
    <t>CP_Radial (D12.5mm P5.00mm)</t>
  </si>
  <si>
    <t>SOD-323</t>
  </si>
  <si>
    <t>5050-6</t>
  </si>
  <si>
    <t>SOD-123F</t>
  </si>
  <si>
    <t>SMC</t>
  </si>
  <si>
    <t>01x04 P2.5mm</t>
  </si>
  <si>
    <t>02x03 P2.54mm</t>
  </si>
  <si>
    <t>02x13 P2.54mm</t>
  </si>
  <si>
    <t>02x05 P2.54mm</t>
  </si>
  <si>
    <t>02x10 P2.54mm</t>
  </si>
  <si>
    <t>01x02 P2.5mm</t>
  </si>
  <si>
    <t>XT60</t>
  </si>
  <si>
    <t>SOT-23</t>
  </si>
  <si>
    <t>TO-252</t>
  </si>
  <si>
    <t>2512</t>
  </si>
  <si>
    <t>TSSOP-24 (4.4x7.8 P0.65)</t>
  </si>
  <si>
    <t>SC70-6</t>
  </si>
  <si>
    <t>SMDIP-4 (W9.53mm)</t>
  </si>
  <si>
    <t>TSSOP-14 (4.4x5 P0.65)</t>
  </si>
  <si>
    <t>SSOP-8 (2.95x2.8 P0.65)</t>
  </si>
  <si>
    <t>SOIC-8 (3.9x4.9 P1.27)</t>
  </si>
  <si>
    <t>TSSOP-8 4.4x3 P0.65)</t>
  </si>
  <si>
    <t>StepStick</t>
  </si>
  <si>
    <t>SSOP-14 (5.3x6.2 P0.65)</t>
  </si>
  <si>
    <t>SSOP-20 (5.3x7.2 P0.65)</t>
  </si>
  <si>
    <t>VSSOP-8 (3.0x3.0 P0.65)</t>
  </si>
  <si>
    <t>MSOP-8 (3x3 P0.65)</t>
  </si>
  <si>
    <t>Arduino Mega/Due</t>
  </si>
  <si>
    <t>D201, D302, D410, D702</t>
  </si>
  <si>
    <t>D202, D409, D703</t>
  </si>
  <si>
    <t>D301, D405, D406, D407, D408</t>
  </si>
  <si>
    <t>Quickstep Controller Bill of Materials</t>
  </si>
  <si>
    <t>RGB</t>
  </si>
  <si>
    <t>50V 1A Fast Recovery</t>
  </si>
  <si>
    <t>80V 3A Schottky</t>
  </si>
  <si>
    <t>IDC-6</t>
  </si>
  <si>
    <t>IDC-26</t>
  </si>
  <si>
    <t>IDC-10</t>
  </si>
  <si>
    <t>IDC-20</t>
  </si>
  <si>
    <t>R303, R304, R306, R311, R312, R506, R507, R508, R509, R510, R709, R711</t>
  </si>
  <si>
    <t>240k</t>
  </si>
  <si>
    <t>16.9k</t>
  </si>
  <si>
    <t>R309, R310, R313, R314, R501, R502, R504, R505, R802</t>
  </si>
  <si>
    <t>22.6k</t>
  </si>
  <si>
    <t>74HC4066</t>
  </si>
  <si>
    <t>stepUP Adapter Boards</t>
  </si>
  <si>
    <t>01x04 P2.5</t>
  </si>
  <si>
    <t>01x02 P2.5</t>
  </si>
  <si>
    <t>Screw_Term 2.54mm</t>
  </si>
  <si>
    <t>XT30</t>
  </si>
  <si>
    <t>02x08 P2.54mm</t>
  </si>
  <si>
    <t>JST-4</t>
  </si>
  <si>
    <t>JST-2</t>
  </si>
  <si>
    <t>XT60-Female</t>
  </si>
  <si>
    <t>XT30-Female</t>
  </si>
  <si>
    <t>RGB Encoder</t>
  </si>
  <si>
    <t>2k</t>
  </si>
  <si>
    <t>USB-A</t>
  </si>
  <si>
    <t>Murata Electronics</t>
  </si>
  <si>
    <t>PKMCS0909E4000-R1</t>
  </si>
  <si>
    <t>490-9647-1-ND</t>
  </si>
  <si>
    <t>Same footprint; similar device from CUI</t>
  </si>
  <si>
    <t>50V Rated X5R or better</t>
  </si>
  <si>
    <t>Wurth Electronik</t>
  </si>
  <si>
    <t>156120RS75000</t>
  </si>
  <si>
    <t>732-5030-1-ND</t>
  </si>
  <si>
    <t>Match Footprint</t>
  </si>
  <si>
    <t>156120VS75000</t>
  </si>
  <si>
    <t>732-5032-1-ND</t>
  </si>
  <si>
    <t>156120YS75000</t>
  </si>
  <si>
    <t>732-5034-1-ND</t>
  </si>
  <si>
    <t>CNC Tech</t>
  </si>
  <si>
    <t>3020-10-0300-00</t>
  </si>
  <si>
    <t>1175-1621-ND</t>
  </si>
  <si>
    <t>IDC Format, Match Footprint</t>
  </si>
  <si>
    <t>Samtec</t>
  </si>
  <si>
    <t>TSM-104-03-L-DV</t>
  </si>
  <si>
    <t>SAM12226-ND</t>
  </si>
  <si>
    <t>10.5mm or taller; Match Footprint</t>
  </si>
  <si>
    <t>TSM-120-02-T-SV</t>
  </si>
  <si>
    <t>SAM12274-ND</t>
  </si>
  <si>
    <t>Should be &gt;10.5mm from board to tip of connector</t>
  </si>
  <si>
    <t>Yageo</t>
  </si>
  <si>
    <t>RC0603FR-0710KL</t>
  </si>
  <si>
    <t>311-10.0KHRCT-ND</t>
  </si>
  <si>
    <t>Match Footprint; 1% or better</t>
  </si>
  <si>
    <t>RC0603FR07390RL</t>
  </si>
  <si>
    <t>311-390HRCT-ND</t>
  </si>
  <si>
    <t>RC0603FR-071KL</t>
  </si>
  <si>
    <t>311-1.00KHRCT-ND</t>
  </si>
  <si>
    <t>Vishay Sfernice</t>
  </si>
  <si>
    <t>TS53YJ103MR10</t>
  </si>
  <si>
    <t>TS53YJ-10KCT-ND</t>
  </si>
  <si>
    <t>10K; Match Footprint</t>
  </si>
  <si>
    <t>Texas Instruments</t>
  </si>
  <si>
    <t>P82B715DRG4</t>
  </si>
  <si>
    <t>296-52682-1-ND</t>
  </si>
  <si>
    <t>Similar part from NXP</t>
  </si>
  <si>
    <t>Microchip Technology</t>
  </si>
  <si>
    <t>MCP23017T-E/SS</t>
  </si>
  <si>
    <t>MCP23017T-E/SSCT-ND</t>
  </si>
  <si>
    <t>No Substitutes, but similar versions should be alright</t>
  </si>
  <si>
    <t>RC0603FR-074K7L</t>
  </si>
  <si>
    <t>311-4.70KHRCT-ND</t>
  </si>
  <si>
    <t>RC0603JR-070RL</t>
  </si>
  <si>
    <t>311-0.0GRCT-ND</t>
  </si>
  <si>
    <t>TOTAL BOM COST</t>
  </si>
  <si>
    <t>Samsung Electromechanics</t>
  </si>
  <si>
    <t>CL10B10KB8NNNC</t>
  </si>
  <si>
    <t>1276-1000-1-ND</t>
  </si>
  <si>
    <t>Qty to Buy</t>
  </si>
  <si>
    <t>5-534998-4</t>
  </si>
  <si>
    <t>61200621621</t>
  </si>
  <si>
    <t>732-5394-ND</t>
  </si>
  <si>
    <t>IDC6, Match Footprint</t>
  </si>
  <si>
    <t>IDC20, Match Footprint</t>
  </si>
  <si>
    <t>IDC26, Match Footprint</t>
  </si>
  <si>
    <t>IDC-16</t>
  </si>
  <si>
    <t>61201621621</t>
  </si>
  <si>
    <t>732-2095-ND</t>
  </si>
  <si>
    <t>IDC16, Match Footprint</t>
  </si>
  <si>
    <t>61202021621</t>
  </si>
  <si>
    <t>732-2096-ND</t>
  </si>
  <si>
    <t>61202621621</t>
  </si>
  <si>
    <t>732-2097-ND</t>
  </si>
  <si>
    <t>JST Sales America</t>
  </si>
  <si>
    <t>B4B-XH-A(LF)(SN)</t>
  </si>
  <si>
    <t>455-2249-ND</t>
  </si>
  <si>
    <t>Amazon Link</t>
  </si>
  <si>
    <t>B2B-XH-A(LF)(SN)</t>
  </si>
  <si>
    <t>455-2247-ND</t>
  </si>
  <si>
    <t>TE Connectivity AMP Connectors</t>
  </si>
  <si>
    <t>282834-2</t>
  </si>
  <si>
    <t>A98333-ND</t>
  </si>
  <si>
    <t>Match Pitch, Footprint</t>
  </si>
  <si>
    <t>Changzhou Amass</t>
  </si>
  <si>
    <t>XT30U-F</t>
  </si>
  <si>
    <t>XT60-F</t>
  </si>
  <si>
    <t>Bourns</t>
  </si>
  <si>
    <t>PEL12T-4225S-S1024</t>
  </si>
  <si>
    <t>PEL12T-4225S-S1024-ND</t>
  </si>
  <si>
    <t>SparkFun</t>
  </si>
  <si>
    <t>02x04 P2.54mm</t>
  </si>
  <si>
    <t>A32954-ND</t>
  </si>
  <si>
    <t>5-7mm Insulation Height</t>
  </si>
  <si>
    <t>150060RS55040</t>
  </si>
  <si>
    <t>732-12015-1-ND</t>
  </si>
  <si>
    <t>Match Package and Color</t>
  </si>
  <si>
    <t>150060YS55040</t>
  </si>
  <si>
    <t>732-12018-1-ND</t>
  </si>
  <si>
    <t>150060VS55040</t>
  </si>
  <si>
    <t>732-12017-1-ND</t>
  </si>
  <si>
    <t>RC0603FR-072KL</t>
  </si>
  <si>
    <t>311-2.00KHRCT-ND</t>
  </si>
  <si>
    <t>Match Package, 1% or better</t>
  </si>
  <si>
    <t>UJ2-BH-W1-TH</t>
  </si>
  <si>
    <t>1001-008B-01001</t>
  </si>
  <si>
    <t>1175-1608-ND</t>
  </si>
  <si>
    <t>CL21A475KPFNNNE</t>
  </si>
  <si>
    <t>1276-1259-1-ND</t>
  </si>
  <si>
    <t>10V Rated X5R or better</t>
  </si>
  <si>
    <t>732-2094-ND</t>
  </si>
  <si>
    <t>IDC10, Match Footprint</t>
  </si>
  <si>
    <t>XT60 Male</t>
  </si>
  <si>
    <t>XT60-M</t>
  </si>
  <si>
    <t>RC0603FR-07390RL</t>
  </si>
  <si>
    <t>RC0603FR-07240KL</t>
  </si>
  <si>
    <t>RC0603FR-07100RL</t>
  </si>
  <si>
    <t>311-240KHRCT-ND</t>
  </si>
  <si>
    <t>311-16.9KHRCT-ND</t>
  </si>
  <si>
    <t>311-22.6KHRCT-ND</t>
  </si>
  <si>
    <t>RC0603FR-0716K9L</t>
  </si>
  <si>
    <t>311-100HRCT-ND</t>
  </si>
  <si>
    <t>YAG2161CT-ND</t>
  </si>
  <si>
    <t>RC0603FR-0722K6L</t>
  </si>
  <si>
    <t>TS3A27518EPWR</t>
  </si>
  <si>
    <t>296-24570-1-ND</t>
  </si>
  <si>
    <t>Different Packaging Possible</t>
  </si>
  <si>
    <t>SN74LVC1G3157DCK3</t>
  </si>
  <si>
    <t>296-SN74LVC1G3157DCK3-ND</t>
  </si>
  <si>
    <t>Match Footprint and Pinout</t>
  </si>
  <si>
    <t>Lite-on Inc</t>
  </si>
  <si>
    <t>160-1367-5-ND</t>
  </si>
  <si>
    <t>Match Footprint and Pinout; Iout &gt; 50mA</t>
  </si>
  <si>
    <t>MC74HC14ADTR2G</t>
  </si>
  <si>
    <t>ON Semiconductor</t>
  </si>
  <si>
    <t>MC74HC14ADTR2GOSCT-ND</t>
  </si>
  <si>
    <t>Match Footprint, 7414 family</t>
  </si>
  <si>
    <t>296-18509-1-ND</t>
  </si>
  <si>
    <t>24LC256-I/ST-ND</t>
  </si>
  <si>
    <t>Microchip</t>
  </si>
  <si>
    <t>Match pinout, greater or equal capacity</t>
  </si>
  <si>
    <t>Espressif Systems</t>
  </si>
  <si>
    <t>ESP32 Core Board V2</t>
  </si>
  <si>
    <t>Possible pin-compatible options, match footprint</t>
  </si>
  <si>
    <t>Waterott Electronics</t>
  </si>
  <si>
    <t>TMC2130 SilentStepStick</t>
  </si>
  <si>
    <t>Nexperia</t>
  </si>
  <si>
    <t>1727-6100-ND</t>
  </si>
  <si>
    <t>Match Footprint, 4066 family</t>
  </si>
  <si>
    <t>296-8277-1-ND</t>
  </si>
  <si>
    <t>Match Footprints, 74245 Family, NONINVERTING</t>
  </si>
  <si>
    <t>LM3488MMX/NOPB</t>
  </si>
  <si>
    <t>296-35417-1-ND</t>
  </si>
  <si>
    <t>296-TLV7032DGKRCT-ND</t>
  </si>
  <si>
    <t>Match Pinout, 5V operation, PUSH-PULL OUTPUT</t>
  </si>
  <si>
    <t>Arduino</t>
  </si>
  <si>
    <t>A000062</t>
  </si>
  <si>
    <t>1050-1049-ND</t>
  </si>
  <si>
    <t>Requires desoldering of input DC connector (clearance)</t>
  </si>
  <si>
    <t>Panasonic Electronic Components</t>
  </si>
  <si>
    <t>P12400-ND</t>
  </si>
  <si>
    <t>Match or better: voltage, high freq Iripple, impedance</t>
  </si>
  <si>
    <t>1276-2019-1-ND</t>
  </si>
  <si>
    <t>CL10B271KB8NNNC</t>
  </si>
  <si>
    <t>Check PSU design doc for voltage rating</t>
  </si>
  <si>
    <t>CL10B472KB8NFNC</t>
  </si>
  <si>
    <t>1276-2064-1-ND</t>
  </si>
  <si>
    <t>CL10C100CB8NNNC</t>
  </si>
  <si>
    <t>1276-1069-1-ND</t>
  </si>
  <si>
    <t>MM3Z3V6T1GOSCT-ND</t>
  </si>
  <si>
    <t>Match Package and Voltage</t>
  </si>
  <si>
    <t>CDBC380-G</t>
  </si>
  <si>
    <t>Comchip Technology</t>
  </si>
  <si>
    <t>641-1123-1-ND</t>
  </si>
  <si>
    <t>3A, 50V Rated or more, Match Footprint</t>
  </si>
  <si>
    <t>SMLVN6RGB1U1</t>
  </si>
  <si>
    <t>Rohm Semiconductor</t>
  </si>
  <si>
    <t>846-1206-1-ND</t>
  </si>
  <si>
    <t>Messed up footprint, make whatever work</t>
  </si>
  <si>
    <t>SMC Diode Solutions</t>
  </si>
  <si>
    <t>DSS15UTR</t>
  </si>
  <si>
    <t>1655-1928-1-ND</t>
  </si>
  <si>
    <t>&gt;50V, 1A; Match Footprint</t>
  </si>
  <si>
    <t>APM-25A</t>
  </si>
  <si>
    <t>2298-APM-25A-ND</t>
  </si>
  <si>
    <t>OptiFuse</t>
  </si>
  <si>
    <t>Any 25A ATM Fuse</t>
  </si>
  <si>
    <t>APM-10A</t>
  </si>
  <si>
    <t>2298-APM-10A-ND</t>
  </si>
  <si>
    <t>Any 10A ATM Fuse</t>
  </si>
  <si>
    <t>Fuseholder_ATM</t>
  </si>
  <si>
    <t>Keyston Electronics</t>
  </si>
  <si>
    <t>3557</t>
  </si>
  <si>
    <t>36-3557-ND</t>
  </si>
  <si>
    <t>Match footprint if exists?</t>
  </si>
  <si>
    <t>Socket_SD</t>
  </si>
  <si>
    <t>A101492CT-ND</t>
  </si>
  <si>
    <t>F1501, F1502</t>
  </si>
  <si>
    <t>CUI Devices</t>
  </si>
  <si>
    <t>102-5887-ND</t>
  </si>
  <si>
    <t>Bourns Inc.</t>
  </si>
  <si>
    <t>SRR1260-4R7YCT-ND</t>
  </si>
  <si>
    <t>Check PSU design doc for ratings, match footprint</t>
  </si>
  <si>
    <t>NVD5C668NLT4G</t>
  </si>
  <si>
    <t>NVD5C668NLT4GOSCT-ND</t>
  </si>
  <si>
    <t>&gt;50V, &lt;10mOhm, &lt;30nC gate charge, TO-252</t>
  </si>
  <si>
    <t>NTR3C21NZT1G</t>
  </si>
  <si>
    <t>NTR3C21NZT1GOSCT-ND</t>
  </si>
  <si>
    <t>&gt;20V, &gt;3.6A to ambient, &gt;8V Vgs, Logic Level</t>
  </si>
  <si>
    <t>Keystone Electronics</t>
  </si>
  <si>
    <t>Buy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</si>
</sst>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42" applyFont="1"/>
    <xf numFmtId="49" fontId="0" fillId="0" borderId="0" xfId="0" applyNumberFormat="1"/>
    <xf numFmtId="0" fontId="0" fillId="0" borderId="0" xfId="0" applyAlignment="1">
      <alignment wrapText="1"/>
    </xf>
    <xf numFmtId="0" fontId="18" fillId="0" borderId="0" xfId="44"/>
    <xf numFmtId="9" fontId="0" fillId="0" borderId="0" xfId="43" applyFont="1"/>
    <xf numFmtId="44" fontId="16" fillId="0" borderId="0" xfId="42" applyFont="1"/>
    <xf numFmtId="44" fontId="16" fillId="0" borderId="0" xfId="0" applyNumberFormat="1" applyFont="1"/>
    <xf numFmtId="0" fontId="0" fillId="0" borderId="0" xfId="0" applyFill="1"/>
    <xf numFmtId="49" fontId="0" fillId="0" borderId="0" xfId="0" applyNumberFormat="1" applyFill="1"/>
    <xf numFmtId="44" fontId="0" fillId="0" borderId="0" xfId="42" applyFont="1" applyFill="1"/>
    <xf numFmtId="0" fontId="16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applyFont="1"/>
    <xf numFmtId="4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nxp-usa-inc/P82B715TD-112/568-3981-5-ND/739477" TargetMode="External"/><Relationship Id="rId3" Type="http://schemas.openxmlformats.org/officeDocument/2006/relationships/hyperlink" Target="https://www.amazon.com/gp/product/B015Y6JOUG/ref=ox_sc_act_title_5?smid=AYI27JSX7SHMW&amp;psc=1" TargetMode="External"/><Relationship Id="rId7" Type="http://schemas.openxmlformats.org/officeDocument/2006/relationships/hyperlink" Target="https://www.amazon.com/Finware-Female-Bullet-Connectors-Battery/dp/B01ETROGP4/ref=sr_1_3?keywords=xt60+connector&amp;qid=1585699527&amp;refinements=p_85%3A2470955011&amp;rnid=2470954011&amp;rps=1&amp;s=electronics&amp;sr=1-3" TargetMode="External"/><Relationship Id="rId2" Type="http://schemas.openxmlformats.org/officeDocument/2006/relationships/hyperlink" Target="https://www.amazon.com/gp/product/B015Y6JOUG/ref=ox_sc_act_title_5?smid=AYI27JSX7SHMW&amp;psc=1" TargetMode="External"/><Relationship Id="rId1" Type="http://schemas.openxmlformats.org/officeDocument/2006/relationships/hyperlink" Target="https://www.digikey.com/product-detail/en/CPT-9019S-SMT-TR/102-3761-1-ND/6012450" TargetMode="External"/><Relationship Id="rId6" Type="http://schemas.openxmlformats.org/officeDocument/2006/relationships/hyperlink" Target="https://www.sparkfun.com/products/15141" TargetMode="External"/><Relationship Id="rId5" Type="http://schemas.openxmlformats.org/officeDocument/2006/relationships/hyperlink" Target="https://www.amazon.com/Finware-Female-Bullet-Connectors-Battery/dp/B01ETROGP4/ref=sr_1_3?keywords=xt60+connector&amp;qid=1585699527&amp;refinements=p_85%3A2470955011&amp;rnid=2470954011&amp;rps=1&amp;s=electronics&amp;sr=1-3" TargetMode="External"/><Relationship Id="rId4" Type="http://schemas.openxmlformats.org/officeDocument/2006/relationships/hyperlink" Target="https://www.amazon.com/Geesatis-Yellow-Connectors-Battery-Connector/dp/B07Z4G6BVM/ref=sr_1_2?keywords=xt30+connector&amp;qid=1585699426&amp;s=electronics&amp;sr=1-2" TargetMode="External"/><Relationship Id="rId9" Type="http://schemas.openxmlformats.org/officeDocument/2006/relationships/hyperlink" Target="https://www.amazon.com/gp/product/B07RSX2W3V/ref=crt_ewc_title_dp_1?ie=UTF8&amp;psc=1&amp;smid=A1LCDIR1SM8KTJ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nxp-usa-inc/P82B715TD-112/568-3981-5-ND/739477" TargetMode="External"/><Relationship Id="rId1" Type="http://schemas.openxmlformats.org/officeDocument/2006/relationships/hyperlink" Target="https://www.digikey.com/product-detail/en/CPT-9019S-SMT-TR/102-3761-1-ND/601245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eesatis-Yellow-Connectors-Battery-Connector/dp/B07Z4G6BVM/ref=sr_1_2?keywords=xt30+connector&amp;qid=1585699426&amp;s=electronics&amp;sr=1-2" TargetMode="External"/><Relationship Id="rId2" Type="http://schemas.openxmlformats.org/officeDocument/2006/relationships/hyperlink" Target="https://www.amazon.com/gp/product/B015Y6JOUG/ref=ox_sc_act_title_5?smid=AYI27JSX7SHMW&amp;psc=1" TargetMode="External"/><Relationship Id="rId1" Type="http://schemas.openxmlformats.org/officeDocument/2006/relationships/hyperlink" Target="https://www.amazon.com/gp/product/B015Y6JOUG/ref=ox_sc_act_title_5?smid=AYI27JSX7SHMW&amp;psc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parkfun.com/products/15141" TargetMode="External"/><Relationship Id="rId4" Type="http://schemas.openxmlformats.org/officeDocument/2006/relationships/hyperlink" Target="https://www.amazon.com/Finware-Female-Bullet-Connectors-Battery/dp/B01ETROGP4/ref=sr_1_3?keywords=xt60+connector&amp;qid=1585699527&amp;refinements=p_85%3A2470955011&amp;rnid=2470954011&amp;rps=1&amp;s=electronics&amp;sr=1-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RSX2W3V/ref=crt_ewc_title_dp_1?ie=UTF8&amp;psc=1&amp;smid=A1LCDIR1SM8KTJ" TargetMode="External"/><Relationship Id="rId2" Type="http://schemas.openxmlformats.org/officeDocument/2006/relationships/hyperlink" Target="https://www.digikey.com/product-detail/en/nxp-usa-inc/P82B715TD-112/568-3981-5-ND/739477" TargetMode="External"/><Relationship Id="rId1" Type="http://schemas.openxmlformats.org/officeDocument/2006/relationships/hyperlink" Target="https://www.amazon.com/Finware-Female-Bullet-Connectors-Battery/dp/B01ETROGP4/ref=sr_1_3?keywords=xt60+connector&amp;qid=1585699527&amp;refinements=p_85%3A2470955011&amp;rnid=2470954011&amp;rps=1&amp;s=electronics&amp;sr=1-3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mazon.com/gp/product/B015Y6JOUG/ref=ox_sc_act_title_5?smid=AYI27JSX7SHMW&amp;psc=1" TargetMode="External"/><Relationship Id="rId4" Type="http://schemas.openxmlformats.org/officeDocument/2006/relationships/hyperlink" Target="https://www.amazon.com/gp/product/B015Y6JOUG/ref=ox_sc_act_title_5?smid=AYI27JSX7SHMW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3C19-907C-4ADD-AF1F-5BAE40BDF28C}">
  <dimension ref="A1:L72"/>
  <sheetViews>
    <sheetView tabSelected="1" topLeftCell="F1" workbookViewId="0">
      <selection activeCell="N14" sqref="N14"/>
    </sheetView>
  </sheetViews>
  <sheetFormatPr defaultRowHeight="14.4" x14ac:dyDescent="0.3"/>
  <cols>
    <col min="1" max="1" width="27.109375" bestFit="1" customWidth="1"/>
    <col min="2" max="2" width="8" bestFit="1" customWidth="1"/>
    <col min="3" max="3" width="14" bestFit="1" customWidth="1"/>
    <col min="4" max="4" width="11.6640625" bestFit="1" customWidth="1"/>
    <col min="5" max="5" width="18.6640625" bestFit="1" customWidth="1"/>
    <col min="6" max="6" width="29" bestFit="1" customWidth="1"/>
    <col min="7" max="7" width="21.33203125" bestFit="1" customWidth="1"/>
    <col min="8" max="8" width="26.21875" bestFit="1" customWidth="1"/>
    <col min="9" max="9" width="46.5546875" bestFit="1" customWidth="1"/>
    <col min="10" max="10" width="11.109375" bestFit="1" customWidth="1"/>
    <col min="11" max="11" width="10.5546875" customWidth="1"/>
    <col min="12" max="12" width="9.21875" bestFit="1" customWidth="1"/>
  </cols>
  <sheetData>
    <row r="1" spans="1:12" x14ac:dyDescent="0.3">
      <c r="A1" t="s">
        <v>19</v>
      </c>
      <c r="B1" t="s">
        <v>20</v>
      </c>
      <c r="C1" s="1" t="s">
        <v>21</v>
      </c>
      <c r="D1" s="1" t="s">
        <v>22</v>
      </c>
      <c r="E1" t="s">
        <v>0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237</v>
      </c>
      <c r="L1" s="14" t="s">
        <v>388</v>
      </c>
    </row>
    <row r="2" spans="1:12" x14ac:dyDescent="0.3">
      <c r="A2" s="2" t="s">
        <v>44</v>
      </c>
      <c r="B2">
        <v>4</v>
      </c>
      <c r="C2" s="1">
        <v>0.22</v>
      </c>
      <c r="D2" s="1">
        <f t="shared" ref="D2:D11" si="0">B2*C2</f>
        <v>0.88</v>
      </c>
      <c r="E2" t="s">
        <v>368</v>
      </c>
      <c r="F2" t="s">
        <v>387</v>
      </c>
      <c r="G2" s="2" t="s">
        <v>370</v>
      </c>
      <c r="H2" t="s">
        <v>371</v>
      </c>
      <c r="I2" t="s">
        <v>372</v>
      </c>
      <c r="J2">
        <v>0</v>
      </c>
      <c r="K2">
        <f>MAX(0, B2+1-J2)</f>
        <v>5</v>
      </c>
      <c r="L2" s="15">
        <f>K2*C2</f>
        <v>1.1000000000000001</v>
      </c>
    </row>
    <row r="3" spans="1:12" x14ac:dyDescent="0.3">
      <c r="A3" s="2" t="s">
        <v>133</v>
      </c>
      <c r="B3">
        <v>6</v>
      </c>
      <c r="C3" s="1">
        <v>0.45</v>
      </c>
      <c r="D3" s="1">
        <f t="shared" si="0"/>
        <v>2.7</v>
      </c>
      <c r="E3" t="s">
        <v>162</v>
      </c>
      <c r="F3" t="s">
        <v>190</v>
      </c>
      <c r="G3" s="2" t="s">
        <v>239</v>
      </c>
      <c r="H3" t="s">
        <v>240</v>
      </c>
      <c r="I3" t="s">
        <v>241</v>
      </c>
      <c r="J3">
        <v>0</v>
      </c>
      <c r="K3">
        <f t="shared" ref="K3:K66" si="1">MAX(0, B3+1-J3)</f>
        <v>7</v>
      </c>
      <c r="L3" s="15">
        <f t="shared" ref="L3:L66" si="2">K3*C3</f>
        <v>3.15</v>
      </c>
    </row>
    <row r="4" spans="1:12" x14ac:dyDescent="0.3">
      <c r="A4" s="2" t="s">
        <v>135</v>
      </c>
      <c r="B4">
        <v>1</v>
      </c>
      <c r="C4" s="1">
        <v>0.45</v>
      </c>
      <c r="D4" s="1">
        <f t="shared" si="0"/>
        <v>0.45</v>
      </c>
      <c r="E4" t="s">
        <v>164</v>
      </c>
      <c r="F4" t="s">
        <v>190</v>
      </c>
      <c r="G4" s="2">
        <v>61201021621</v>
      </c>
      <c r="H4" t="s">
        <v>288</v>
      </c>
      <c r="I4" t="s">
        <v>289</v>
      </c>
      <c r="J4">
        <v>0</v>
      </c>
      <c r="K4">
        <f t="shared" si="1"/>
        <v>2</v>
      </c>
      <c r="L4" s="15">
        <f t="shared" si="2"/>
        <v>0.9</v>
      </c>
    </row>
    <row r="5" spans="1:12" x14ac:dyDescent="0.3">
      <c r="A5" s="2" t="s">
        <v>177</v>
      </c>
      <c r="B5">
        <v>2</v>
      </c>
      <c r="C5" s="1">
        <v>0.59</v>
      </c>
      <c r="D5" s="1">
        <f t="shared" si="0"/>
        <v>1.18</v>
      </c>
      <c r="E5" t="s">
        <v>244</v>
      </c>
      <c r="F5" t="s">
        <v>190</v>
      </c>
      <c r="G5" s="2" t="s">
        <v>245</v>
      </c>
      <c r="H5" t="s">
        <v>246</v>
      </c>
      <c r="I5" t="s">
        <v>247</v>
      </c>
      <c r="J5">
        <v>0</v>
      </c>
      <c r="K5">
        <f t="shared" si="1"/>
        <v>3</v>
      </c>
      <c r="L5" s="15">
        <f t="shared" si="2"/>
        <v>1.77</v>
      </c>
    </row>
    <row r="6" spans="1:12" x14ac:dyDescent="0.3">
      <c r="A6" s="2" t="s">
        <v>136</v>
      </c>
      <c r="B6">
        <v>2</v>
      </c>
      <c r="C6" s="1">
        <v>0.89</v>
      </c>
      <c r="D6" s="1">
        <f t="shared" si="0"/>
        <v>1.78</v>
      </c>
      <c r="E6" t="s">
        <v>165</v>
      </c>
      <c r="F6" t="s">
        <v>190</v>
      </c>
      <c r="G6" s="2" t="s">
        <v>248</v>
      </c>
      <c r="H6" t="s">
        <v>249</v>
      </c>
      <c r="I6" t="s">
        <v>242</v>
      </c>
      <c r="J6">
        <v>0</v>
      </c>
      <c r="K6">
        <f t="shared" si="1"/>
        <v>3</v>
      </c>
      <c r="L6" s="15">
        <f t="shared" si="2"/>
        <v>2.67</v>
      </c>
    </row>
    <row r="7" spans="1:12" x14ac:dyDescent="0.3">
      <c r="A7" s="2" t="s">
        <v>134</v>
      </c>
      <c r="B7">
        <v>2</v>
      </c>
      <c r="C7" s="1">
        <v>1.04</v>
      </c>
      <c r="D7" s="1">
        <f t="shared" si="0"/>
        <v>2.08</v>
      </c>
      <c r="E7" t="s">
        <v>163</v>
      </c>
      <c r="F7" t="s">
        <v>190</v>
      </c>
      <c r="G7" s="2" t="s">
        <v>250</v>
      </c>
      <c r="H7" t="s">
        <v>251</v>
      </c>
      <c r="I7" t="s">
        <v>243</v>
      </c>
      <c r="J7">
        <v>0</v>
      </c>
      <c r="K7">
        <f t="shared" si="1"/>
        <v>3</v>
      </c>
      <c r="L7" s="15">
        <f t="shared" si="2"/>
        <v>3.12</v>
      </c>
    </row>
    <row r="8" spans="1:12" x14ac:dyDescent="0.3">
      <c r="A8" s="2" t="s">
        <v>44</v>
      </c>
      <c r="B8">
        <v>1</v>
      </c>
      <c r="C8" s="1">
        <v>1.22</v>
      </c>
      <c r="D8" s="1">
        <f t="shared" si="0"/>
        <v>1.22</v>
      </c>
      <c r="E8" t="s">
        <v>74</v>
      </c>
      <c r="F8" t="s">
        <v>198</v>
      </c>
      <c r="G8" s="2" t="s">
        <v>283</v>
      </c>
      <c r="H8" s="2" t="s">
        <v>284</v>
      </c>
      <c r="I8" t="s">
        <v>372</v>
      </c>
      <c r="J8">
        <v>0</v>
      </c>
      <c r="K8">
        <f t="shared" si="1"/>
        <v>2</v>
      </c>
      <c r="L8" s="15">
        <f t="shared" si="2"/>
        <v>2.44</v>
      </c>
    </row>
    <row r="9" spans="1:12" x14ac:dyDescent="0.3">
      <c r="A9" s="2" t="s">
        <v>29</v>
      </c>
      <c r="B9">
        <v>5</v>
      </c>
      <c r="C9" s="1">
        <v>0.18</v>
      </c>
      <c r="D9" s="1">
        <f t="shared" si="0"/>
        <v>0.89999999999999991</v>
      </c>
      <c r="E9" t="s">
        <v>40</v>
      </c>
      <c r="F9" t="s">
        <v>190</v>
      </c>
      <c r="G9" s="2" t="s">
        <v>272</v>
      </c>
      <c r="H9" t="s">
        <v>273</v>
      </c>
      <c r="I9" t="s">
        <v>274</v>
      </c>
      <c r="J9">
        <v>0</v>
      </c>
      <c r="K9">
        <f t="shared" si="1"/>
        <v>6</v>
      </c>
      <c r="L9" s="15">
        <f t="shared" si="2"/>
        <v>1.08</v>
      </c>
    </row>
    <row r="10" spans="1:12" x14ac:dyDescent="0.3">
      <c r="A10" s="2" t="s">
        <v>29</v>
      </c>
      <c r="B10">
        <v>4</v>
      </c>
      <c r="C10" s="1">
        <v>0.18</v>
      </c>
      <c r="D10" s="1">
        <f t="shared" si="0"/>
        <v>0.72</v>
      </c>
      <c r="E10" t="s">
        <v>41</v>
      </c>
      <c r="F10" t="s">
        <v>190</v>
      </c>
      <c r="G10" s="2" t="s">
        <v>277</v>
      </c>
      <c r="H10" t="s">
        <v>278</v>
      </c>
      <c r="I10" t="s">
        <v>274</v>
      </c>
      <c r="J10">
        <v>0</v>
      </c>
      <c r="K10">
        <f t="shared" si="1"/>
        <v>5</v>
      </c>
      <c r="L10" s="15">
        <f t="shared" si="2"/>
        <v>0.89999999999999991</v>
      </c>
    </row>
    <row r="11" spans="1:12" x14ac:dyDescent="0.3">
      <c r="A11" s="2" t="s">
        <v>29</v>
      </c>
      <c r="B11">
        <v>6</v>
      </c>
      <c r="C11" s="1">
        <v>0.18</v>
      </c>
      <c r="D11" s="1">
        <f t="shared" si="0"/>
        <v>1.08</v>
      </c>
      <c r="E11" t="s">
        <v>42</v>
      </c>
      <c r="F11" t="s">
        <v>190</v>
      </c>
      <c r="G11" s="2" t="s">
        <v>275</v>
      </c>
      <c r="H11" t="s">
        <v>276</v>
      </c>
      <c r="I11" t="s">
        <v>274</v>
      </c>
      <c r="J11">
        <v>0</v>
      </c>
      <c r="K11">
        <f t="shared" si="1"/>
        <v>7</v>
      </c>
      <c r="L11" s="15">
        <f t="shared" si="2"/>
        <v>1.26</v>
      </c>
    </row>
    <row r="12" spans="1:12" x14ac:dyDescent="0.3">
      <c r="A12" s="2" t="s">
        <v>30</v>
      </c>
      <c r="B12">
        <v>1</v>
      </c>
      <c r="C12" s="1">
        <v>0.18</v>
      </c>
      <c r="D12" s="1">
        <f>C12*B12</f>
        <v>0.18</v>
      </c>
      <c r="E12" t="s">
        <v>40</v>
      </c>
      <c r="F12" t="s">
        <v>190</v>
      </c>
      <c r="G12" t="s">
        <v>191</v>
      </c>
      <c r="H12" t="s">
        <v>192</v>
      </c>
      <c r="I12" t="s">
        <v>193</v>
      </c>
      <c r="J12">
        <v>0</v>
      </c>
      <c r="K12">
        <f t="shared" si="1"/>
        <v>2</v>
      </c>
      <c r="L12" s="15">
        <f t="shared" si="2"/>
        <v>0.36</v>
      </c>
    </row>
    <row r="13" spans="1:12" x14ac:dyDescent="0.3">
      <c r="A13" s="2" t="s">
        <v>30</v>
      </c>
      <c r="B13">
        <v>1</v>
      </c>
      <c r="C13" s="1">
        <v>0.18</v>
      </c>
      <c r="D13" s="1">
        <f>C13*B13</f>
        <v>0.18</v>
      </c>
      <c r="E13" t="s">
        <v>41</v>
      </c>
      <c r="F13" t="s">
        <v>190</v>
      </c>
      <c r="G13" t="s">
        <v>194</v>
      </c>
      <c r="H13" t="s">
        <v>195</v>
      </c>
      <c r="I13" t="s">
        <v>193</v>
      </c>
      <c r="J13">
        <v>0</v>
      </c>
      <c r="K13">
        <f t="shared" si="1"/>
        <v>2</v>
      </c>
      <c r="L13" s="15">
        <f t="shared" si="2"/>
        <v>0.36</v>
      </c>
    </row>
    <row r="14" spans="1:12" x14ac:dyDescent="0.3">
      <c r="A14" s="2" t="s">
        <v>30</v>
      </c>
      <c r="B14">
        <v>1</v>
      </c>
      <c r="C14" s="1">
        <v>0.18</v>
      </c>
      <c r="D14" s="1">
        <f>C14*B14</f>
        <v>0.18</v>
      </c>
      <c r="E14" t="s">
        <v>42</v>
      </c>
      <c r="F14" t="s">
        <v>190</v>
      </c>
      <c r="G14" t="s">
        <v>196</v>
      </c>
      <c r="H14" t="s">
        <v>197</v>
      </c>
      <c r="I14" t="s">
        <v>193</v>
      </c>
      <c r="J14">
        <v>0</v>
      </c>
      <c r="K14">
        <f t="shared" si="1"/>
        <v>2</v>
      </c>
      <c r="L14" s="15">
        <f t="shared" si="2"/>
        <v>0.36</v>
      </c>
    </row>
    <row r="15" spans="1:12" x14ac:dyDescent="0.3">
      <c r="A15" s="2" t="s">
        <v>44</v>
      </c>
      <c r="B15">
        <v>1</v>
      </c>
      <c r="C15" s="1">
        <v>3.69</v>
      </c>
      <c r="D15" s="1">
        <f>B15*C15</f>
        <v>3.69</v>
      </c>
      <c r="E15" t="s">
        <v>373</v>
      </c>
      <c r="F15" t="s">
        <v>258</v>
      </c>
      <c r="G15" s="2" t="s">
        <v>72</v>
      </c>
      <c r="H15" t="s">
        <v>374</v>
      </c>
      <c r="I15" t="s">
        <v>372</v>
      </c>
      <c r="J15">
        <v>0</v>
      </c>
      <c r="K15">
        <f t="shared" si="1"/>
        <v>2</v>
      </c>
      <c r="L15" s="15">
        <f t="shared" si="2"/>
        <v>7.38</v>
      </c>
    </row>
    <row r="16" spans="1:12" x14ac:dyDescent="0.3">
      <c r="A16" s="2" t="s">
        <v>148</v>
      </c>
      <c r="B16">
        <v>1</v>
      </c>
      <c r="C16" s="1">
        <v>0.8</v>
      </c>
      <c r="D16" s="1">
        <f>B16*C16</f>
        <v>0.8</v>
      </c>
      <c r="E16" t="s">
        <v>109</v>
      </c>
      <c r="F16" t="s">
        <v>317</v>
      </c>
      <c r="G16" s="2" t="s">
        <v>110</v>
      </c>
      <c r="H16" t="s">
        <v>316</v>
      </c>
      <c r="I16" t="s">
        <v>318</v>
      </c>
      <c r="J16">
        <v>0</v>
      </c>
      <c r="K16">
        <f t="shared" si="1"/>
        <v>2</v>
      </c>
      <c r="L16" s="15">
        <f t="shared" si="2"/>
        <v>1.6</v>
      </c>
    </row>
    <row r="17" spans="1:12" x14ac:dyDescent="0.3">
      <c r="A17" s="2" t="s">
        <v>175</v>
      </c>
      <c r="B17">
        <v>1</v>
      </c>
      <c r="C17" s="1">
        <v>0.92</v>
      </c>
      <c r="D17" s="1">
        <f>B17*C17</f>
        <v>0.92</v>
      </c>
      <c r="E17" t="s">
        <v>36</v>
      </c>
      <c r="F17" t="s">
        <v>258</v>
      </c>
      <c r="G17" s="2" t="s">
        <v>259</v>
      </c>
      <c r="H17" t="s">
        <v>260</v>
      </c>
      <c r="I17" t="s">
        <v>261</v>
      </c>
      <c r="J17">
        <v>0</v>
      </c>
      <c r="K17">
        <f t="shared" si="1"/>
        <v>2</v>
      </c>
      <c r="L17" s="15">
        <f t="shared" si="2"/>
        <v>1.84</v>
      </c>
    </row>
    <row r="18" spans="1:12" x14ac:dyDescent="0.3">
      <c r="A18" s="2" t="s">
        <v>31</v>
      </c>
      <c r="B18">
        <v>1</v>
      </c>
      <c r="C18" s="1">
        <v>0.57999999999999996</v>
      </c>
      <c r="D18" s="1">
        <f>C18*B18</f>
        <v>0.57999999999999996</v>
      </c>
      <c r="E18" t="s">
        <v>36</v>
      </c>
      <c r="F18" t="s">
        <v>198</v>
      </c>
      <c r="G18" t="s">
        <v>199</v>
      </c>
      <c r="H18" t="s">
        <v>200</v>
      </c>
      <c r="I18" t="s">
        <v>201</v>
      </c>
      <c r="J18">
        <v>0</v>
      </c>
      <c r="K18">
        <v>1</v>
      </c>
      <c r="L18" s="15">
        <f t="shared" si="2"/>
        <v>0.57999999999999996</v>
      </c>
    </row>
    <row r="19" spans="1:12" x14ac:dyDescent="0.3">
      <c r="A19" s="2" t="s">
        <v>269</v>
      </c>
      <c r="B19">
        <v>1</v>
      </c>
      <c r="C19" s="1">
        <v>2.4</v>
      </c>
      <c r="D19" s="1">
        <f t="shared" ref="D19:D26" si="3">B19*C19</f>
        <v>2.4</v>
      </c>
      <c r="E19" t="s">
        <v>36</v>
      </c>
      <c r="F19" t="s">
        <v>258</v>
      </c>
      <c r="G19" s="2" t="s">
        <v>238</v>
      </c>
      <c r="H19" t="s">
        <v>270</v>
      </c>
      <c r="I19" t="s">
        <v>271</v>
      </c>
      <c r="J19">
        <v>0</v>
      </c>
      <c r="K19">
        <v>1</v>
      </c>
      <c r="L19" s="15">
        <f t="shared" si="2"/>
        <v>2.4</v>
      </c>
    </row>
    <row r="20" spans="1:12" x14ac:dyDescent="0.3">
      <c r="A20" s="2" t="s">
        <v>150</v>
      </c>
      <c r="B20">
        <v>1</v>
      </c>
      <c r="C20" s="1">
        <v>0.64</v>
      </c>
      <c r="D20" s="1">
        <f t="shared" si="3"/>
        <v>0.64</v>
      </c>
      <c r="E20" t="s">
        <v>171</v>
      </c>
      <c r="F20" t="s">
        <v>324</v>
      </c>
      <c r="G20" s="2" t="s">
        <v>115</v>
      </c>
      <c r="H20" t="s">
        <v>325</v>
      </c>
      <c r="I20" t="s">
        <v>326</v>
      </c>
      <c r="J20">
        <v>0</v>
      </c>
      <c r="K20">
        <f t="shared" si="1"/>
        <v>2</v>
      </c>
      <c r="L20" s="15">
        <f t="shared" si="2"/>
        <v>1.28</v>
      </c>
    </row>
    <row r="21" spans="1:12" x14ac:dyDescent="0.3">
      <c r="A21" s="2" t="s">
        <v>154</v>
      </c>
      <c r="B21">
        <v>1</v>
      </c>
      <c r="C21" s="1">
        <v>37.4</v>
      </c>
      <c r="D21" s="1">
        <f t="shared" si="3"/>
        <v>37.4</v>
      </c>
      <c r="E21" t="s">
        <v>36</v>
      </c>
      <c r="F21" t="s">
        <v>333</v>
      </c>
      <c r="G21" s="2" t="s">
        <v>334</v>
      </c>
      <c r="H21" t="s">
        <v>335</v>
      </c>
      <c r="I21" t="s">
        <v>336</v>
      </c>
      <c r="J21">
        <v>0</v>
      </c>
      <c r="K21">
        <v>1</v>
      </c>
      <c r="L21" s="15">
        <f t="shared" si="2"/>
        <v>37.4</v>
      </c>
    </row>
    <row r="22" spans="1:12" x14ac:dyDescent="0.3">
      <c r="A22" s="2" t="s">
        <v>44</v>
      </c>
      <c r="B22">
        <v>1</v>
      </c>
      <c r="C22" s="1">
        <v>0.24</v>
      </c>
      <c r="D22" s="1">
        <f t="shared" si="3"/>
        <v>0.24</v>
      </c>
      <c r="E22" t="s">
        <v>67</v>
      </c>
      <c r="F22" t="s">
        <v>363</v>
      </c>
      <c r="G22" t="s">
        <v>365</v>
      </c>
      <c r="H22" t="s">
        <v>366</v>
      </c>
      <c r="I22" t="s">
        <v>367</v>
      </c>
      <c r="J22">
        <v>0</v>
      </c>
      <c r="K22">
        <f t="shared" si="1"/>
        <v>2</v>
      </c>
      <c r="L22" s="15">
        <f t="shared" si="2"/>
        <v>0.48</v>
      </c>
    </row>
    <row r="23" spans="1:12" x14ac:dyDescent="0.3">
      <c r="A23" s="2" t="s">
        <v>44</v>
      </c>
      <c r="B23">
        <v>1</v>
      </c>
      <c r="C23" s="1">
        <v>0.24</v>
      </c>
      <c r="D23" s="1">
        <f t="shared" si="3"/>
        <v>0.24</v>
      </c>
      <c r="E23" t="s">
        <v>69</v>
      </c>
      <c r="F23" t="s">
        <v>363</v>
      </c>
      <c r="G23" s="2" t="s">
        <v>361</v>
      </c>
      <c r="H23" t="s">
        <v>362</v>
      </c>
      <c r="I23" t="s">
        <v>364</v>
      </c>
      <c r="J23">
        <v>0</v>
      </c>
      <c r="K23">
        <f t="shared" si="1"/>
        <v>2</v>
      </c>
      <c r="L23" s="15">
        <f t="shared" si="2"/>
        <v>0.48</v>
      </c>
    </row>
    <row r="24" spans="1:12" x14ac:dyDescent="0.3">
      <c r="A24" s="2" t="s">
        <v>174</v>
      </c>
      <c r="B24">
        <v>8</v>
      </c>
      <c r="C24" s="1">
        <v>0.15</v>
      </c>
      <c r="D24" s="1">
        <f t="shared" si="3"/>
        <v>1.2</v>
      </c>
      <c r="E24" t="s">
        <v>179</v>
      </c>
      <c r="F24" t="s">
        <v>252</v>
      </c>
      <c r="G24" s="2" t="s">
        <v>256</v>
      </c>
      <c r="H24" t="s">
        <v>257</v>
      </c>
      <c r="I24" s="4" t="s">
        <v>255</v>
      </c>
      <c r="J24">
        <v>20</v>
      </c>
      <c r="K24">
        <f t="shared" si="1"/>
        <v>0</v>
      </c>
      <c r="L24" s="15">
        <f t="shared" si="2"/>
        <v>0</v>
      </c>
    </row>
    <row r="25" spans="1:12" x14ac:dyDescent="0.3">
      <c r="A25" s="2" t="s">
        <v>173</v>
      </c>
      <c r="B25">
        <v>7</v>
      </c>
      <c r="C25" s="1">
        <v>0.21</v>
      </c>
      <c r="D25" s="1">
        <f t="shared" si="3"/>
        <v>1.47</v>
      </c>
      <c r="E25" t="s">
        <v>178</v>
      </c>
      <c r="F25" t="s">
        <v>252</v>
      </c>
      <c r="G25" s="2" t="s">
        <v>253</v>
      </c>
      <c r="H25" t="s">
        <v>254</v>
      </c>
      <c r="I25" s="4" t="s">
        <v>255</v>
      </c>
      <c r="J25">
        <v>20</v>
      </c>
      <c r="K25">
        <f t="shared" si="1"/>
        <v>0</v>
      </c>
      <c r="L25" s="15">
        <f t="shared" si="2"/>
        <v>0</v>
      </c>
    </row>
    <row r="26" spans="1:12" x14ac:dyDescent="0.3">
      <c r="A26" s="2" t="s">
        <v>131</v>
      </c>
      <c r="B26">
        <v>1</v>
      </c>
      <c r="C26" s="1">
        <v>0.32</v>
      </c>
      <c r="D26" s="1">
        <f t="shared" si="3"/>
        <v>0.32</v>
      </c>
      <c r="E26" t="s">
        <v>161</v>
      </c>
      <c r="F26" t="s">
        <v>350</v>
      </c>
      <c r="G26" s="2" t="s">
        <v>349</v>
      </c>
      <c r="H26" t="s">
        <v>351</v>
      </c>
      <c r="I26" t="s">
        <v>352</v>
      </c>
      <c r="J26">
        <v>0</v>
      </c>
      <c r="K26">
        <f t="shared" si="1"/>
        <v>2</v>
      </c>
      <c r="L26" s="15">
        <f t="shared" si="2"/>
        <v>0.64</v>
      </c>
    </row>
    <row r="27" spans="1:12" x14ac:dyDescent="0.3">
      <c r="A27" s="2" t="s">
        <v>29</v>
      </c>
      <c r="B27">
        <v>23</v>
      </c>
      <c r="C27" s="1">
        <v>0</v>
      </c>
      <c r="D27" s="1">
        <f>C27*B27</f>
        <v>0</v>
      </c>
      <c r="E27" t="s">
        <v>3</v>
      </c>
      <c r="F27" t="s">
        <v>234</v>
      </c>
      <c r="G27" t="s">
        <v>235</v>
      </c>
      <c r="H27" t="s">
        <v>236</v>
      </c>
      <c r="I27" t="s">
        <v>189</v>
      </c>
      <c r="J27">
        <v>70</v>
      </c>
      <c r="K27">
        <f t="shared" si="1"/>
        <v>0</v>
      </c>
      <c r="L27" s="15">
        <f t="shared" si="2"/>
        <v>0</v>
      </c>
    </row>
    <row r="28" spans="1:12" x14ac:dyDescent="0.3">
      <c r="A28" s="2" t="s">
        <v>29</v>
      </c>
      <c r="B28">
        <v>1</v>
      </c>
      <c r="C28" s="1">
        <v>3.4000000000000002E-2</v>
      </c>
      <c r="D28" s="1">
        <f t="shared" ref="D28:D37" si="4">B28*C28</f>
        <v>3.4000000000000002E-2</v>
      </c>
      <c r="E28" t="s">
        <v>55</v>
      </c>
      <c r="F28" t="s">
        <v>234</v>
      </c>
      <c r="G28" s="2" t="s">
        <v>341</v>
      </c>
      <c r="H28" s="2" t="s">
        <v>340</v>
      </c>
      <c r="I28" t="s">
        <v>342</v>
      </c>
      <c r="J28">
        <v>0</v>
      </c>
      <c r="K28">
        <v>10</v>
      </c>
      <c r="L28" s="15">
        <f t="shared" si="2"/>
        <v>0.34</v>
      </c>
    </row>
    <row r="29" spans="1:12" x14ac:dyDescent="0.3">
      <c r="A29" s="2" t="s">
        <v>29</v>
      </c>
      <c r="B29">
        <v>1</v>
      </c>
      <c r="C29" s="1">
        <v>3.4000000000000002E-2</v>
      </c>
      <c r="D29" s="1">
        <f t="shared" si="4"/>
        <v>3.4000000000000002E-2</v>
      </c>
      <c r="E29" t="s">
        <v>57</v>
      </c>
      <c r="F29" t="s">
        <v>234</v>
      </c>
      <c r="G29" s="2" t="s">
        <v>343</v>
      </c>
      <c r="H29" t="s">
        <v>344</v>
      </c>
      <c r="I29" t="s">
        <v>342</v>
      </c>
      <c r="J29">
        <v>0</v>
      </c>
      <c r="K29">
        <v>10</v>
      </c>
      <c r="L29" s="15">
        <f t="shared" si="2"/>
        <v>0.34</v>
      </c>
    </row>
    <row r="30" spans="1:12" x14ac:dyDescent="0.3">
      <c r="A30" s="2" t="s">
        <v>29</v>
      </c>
      <c r="B30">
        <v>1</v>
      </c>
      <c r="C30" s="1">
        <v>3.7999999999999999E-2</v>
      </c>
      <c r="D30" s="1">
        <f t="shared" si="4"/>
        <v>3.7999999999999999E-2</v>
      </c>
      <c r="E30" t="s">
        <v>59</v>
      </c>
      <c r="F30" t="s">
        <v>234</v>
      </c>
      <c r="G30" t="s">
        <v>345</v>
      </c>
      <c r="H30" t="s">
        <v>346</v>
      </c>
      <c r="I30" t="s">
        <v>342</v>
      </c>
      <c r="J30">
        <v>0</v>
      </c>
      <c r="K30">
        <v>10</v>
      </c>
      <c r="L30" s="15">
        <f t="shared" si="2"/>
        <v>0.38</v>
      </c>
    </row>
    <row r="31" spans="1:12" x14ac:dyDescent="0.3">
      <c r="A31" s="2" t="s">
        <v>126</v>
      </c>
      <c r="B31">
        <v>6</v>
      </c>
      <c r="C31" s="1">
        <v>0</v>
      </c>
      <c r="D31" s="1">
        <f t="shared" si="4"/>
        <v>0</v>
      </c>
      <c r="E31" t="s">
        <v>50</v>
      </c>
      <c r="F31" t="s">
        <v>234</v>
      </c>
      <c r="G31" s="2" t="s">
        <v>285</v>
      </c>
      <c r="H31" t="s">
        <v>286</v>
      </c>
      <c r="I31" t="s">
        <v>287</v>
      </c>
      <c r="J31">
        <v>9</v>
      </c>
      <c r="K31">
        <f t="shared" si="1"/>
        <v>0</v>
      </c>
      <c r="L31" s="15">
        <f t="shared" si="2"/>
        <v>0</v>
      </c>
    </row>
    <row r="32" spans="1:12" x14ac:dyDescent="0.3">
      <c r="A32" s="2" t="s">
        <v>130</v>
      </c>
      <c r="B32">
        <v>33</v>
      </c>
      <c r="C32" s="1">
        <v>0.13400000000000001</v>
      </c>
      <c r="D32" s="1">
        <f t="shared" si="4"/>
        <v>4.4220000000000006</v>
      </c>
      <c r="E32" t="s">
        <v>160</v>
      </c>
      <c r="F32" t="s">
        <v>357</v>
      </c>
      <c r="G32" s="2" t="s">
        <v>358</v>
      </c>
      <c r="H32" t="s">
        <v>359</v>
      </c>
      <c r="I32" t="s">
        <v>360</v>
      </c>
      <c r="J32">
        <v>0</v>
      </c>
      <c r="K32">
        <v>40</v>
      </c>
      <c r="L32" s="15">
        <f t="shared" si="2"/>
        <v>5.36</v>
      </c>
    </row>
    <row r="33" spans="1:12" x14ac:dyDescent="0.3">
      <c r="A33" s="2" t="s">
        <v>127</v>
      </c>
      <c r="B33">
        <v>6</v>
      </c>
      <c r="C33" s="1">
        <v>0.24</v>
      </c>
      <c r="D33" s="1">
        <f t="shared" si="4"/>
        <v>1.44</v>
      </c>
      <c r="E33" t="s">
        <v>52</v>
      </c>
      <c r="F33" t="s">
        <v>337</v>
      </c>
      <c r="G33" s="2" t="s">
        <v>53</v>
      </c>
      <c r="H33" t="s">
        <v>338</v>
      </c>
      <c r="I33" t="s">
        <v>339</v>
      </c>
      <c r="J33">
        <v>0</v>
      </c>
      <c r="K33">
        <f t="shared" si="1"/>
        <v>7</v>
      </c>
      <c r="L33" s="15">
        <f t="shared" si="2"/>
        <v>1.68</v>
      </c>
    </row>
    <row r="34" spans="1:12" x14ac:dyDescent="0.3">
      <c r="A34" s="2" t="s">
        <v>44</v>
      </c>
      <c r="B34">
        <v>1</v>
      </c>
      <c r="C34" s="1">
        <v>0</v>
      </c>
      <c r="D34" s="1">
        <f t="shared" si="4"/>
        <v>0</v>
      </c>
      <c r="E34" t="s">
        <v>36</v>
      </c>
      <c r="F34" t="s">
        <v>319</v>
      </c>
      <c r="G34" s="2" t="s">
        <v>320</v>
      </c>
      <c r="H34" t="s">
        <v>36</v>
      </c>
      <c r="I34" t="s">
        <v>321</v>
      </c>
      <c r="J34">
        <v>1</v>
      </c>
      <c r="K34">
        <v>0</v>
      </c>
      <c r="L34" s="15">
        <f t="shared" si="2"/>
        <v>0</v>
      </c>
    </row>
    <row r="35" spans="1:12" x14ac:dyDescent="0.3">
      <c r="A35" s="2" t="s">
        <v>152</v>
      </c>
      <c r="B35">
        <v>1</v>
      </c>
      <c r="C35" s="1">
        <v>2.14</v>
      </c>
      <c r="D35" s="1">
        <f t="shared" si="4"/>
        <v>2.14</v>
      </c>
      <c r="E35" t="s">
        <v>120</v>
      </c>
      <c r="F35" t="s">
        <v>221</v>
      </c>
      <c r="G35" s="2" t="s">
        <v>329</v>
      </c>
      <c r="H35" t="s">
        <v>330</v>
      </c>
      <c r="I35" t="s">
        <v>304</v>
      </c>
      <c r="J35">
        <v>0</v>
      </c>
      <c r="K35">
        <f t="shared" si="1"/>
        <v>2</v>
      </c>
      <c r="L35" s="15">
        <f t="shared" si="2"/>
        <v>4.28</v>
      </c>
    </row>
    <row r="36" spans="1:12" x14ac:dyDescent="0.3">
      <c r="A36" s="2" t="s">
        <v>144</v>
      </c>
      <c r="B36">
        <v>3</v>
      </c>
      <c r="C36" s="1">
        <v>0.45</v>
      </c>
      <c r="D36" s="1">
        <f t="shared" si="4"/>
        <v>1.35</v>
      </c>
      <c r="E36" t="s">
        <v>101</v>
      </c>
      <c r="F36" t="s">
        <v>308</v>
      </c>
      <c r="G36" s="2" t="s">
        <v>101</v>
      </c>
      <c r="H36" t="s">
        <v>309</v>
      </c>
      <c r="I36" t="s">
        <v>310</v>
      </c>
      <c r="J36">
        <v>0</v>
      </c>
      <c r="K36">
        <f t="shared" si="1"/>
        <v>4</v>
      </c>
      <c r="L36" s="15">
        <f t="shared" si="2"/>
        <v>1.8</v>
      </c>
    </row>
    <row r="37" spans="1:12" x14ac:dyDescent="0.3">
      <c r="A37" s="2" t="s">
        <v>145</v>
      </c>
      <c r="B37">
        <v>1</v>
      </c>
      <c r="C37" s="1">
        <v>0.36</v>
      </c>
      <c r="D37" s="1">
        <f t="shared" si="4"/>
        <v>0.36</v>
      </c>
      <c r="E37" t="s">
        <v>103</v>
      </c>
      <c r="F37" t="s">
        <v>312</v>
      </c>
      <c r="G37" s="2" t="s">
        <v>311</v>
      </c>
      <c r="H37" t="s">
        <v>313</v>
      </c>
      <c r="I37" t="s">
        <v>314</v>
      </c>
      <c r="J37">
        <v>0</v>
      </c>
      <c r="K37">
        <f t="shared" si="1"/>
        <v>2</v>
      </c>
      <c r="L37" s="15">
        <f t="shared" si="2"/>
        <v>0.72</v>
      </c>
    </row>
    <row r="38" spans="1:12" x14ac:dyDescent="0.3">
      <c r="A38" s="2" t="s">
        <v>35</v>
      </c>
      <c r="B38">
        <v>1</v>
      </c>
      <c r="C38" s="1">
        <v>1.26</v>
      </c>
      <c r="D38" s="1">
        <f>C38*B38</f>
        <v>1.26</v>
      </c>
      <c r="E38" t="s">
        <v>43</v>
      </c>
      <c r="F38" t="s">
        <v>225</v>
      </c>
      <c r="G38" t="s">
        <v>226</v>
      </c>
      <c r="H38" t="s">
        <v>227</v>
      </c>
      <c r="I38" t="s">
        <v>228</v>
      </c>
      <c r="J38">
        <v>0</v>
      </c>
      <c r="K38">
        <f t="shared" si="1"/>
        <v>2</v>
      </c>
      <c r="L38" s="15">
        <f t="shared" si="2"/>
        <v>2.52</v>
      </c>
    </row>
    <row r="39" spans="1:12" x14ac:dyDescent="0.3">
      <c r="A39" s="2" t="s">
        <v>128</v>
      </c>
      <c r="B39">
        <v>11</v>
      </c>
      <c r="C39" s="1">
        <v>0.123</v>
      </c>
      <c r="D39" s="1">
        <f t="shared" ref="D39:D45" si="5">B39*C39</f>
        <v>1.353</v>
      </c>
      <c r="E39" t="s">
        <v>61</v>
      </c>
      <c r="F39" t="s">
        <v>312</v>
      </c>
      <c r="G39" s="2" t="s">
        <v>62</v>
      </c>
      <c r="H39" t="s">
        <v>347</v>
      </c>
      <c r="I39" t="s">
        <v>348</v>
      </c>
      <c r="J39">
        <v>0</v>
      </c>
      <c r="K39">
        <v>15</v>
      </c>
      <c r="L39" s="15">
        <f t="shared" si="2"/>
        <v>1.845</v>
      </c>
    </row>
    <row r="40" spans="1:12" x14ac:dyDescent="0.3">
      <c r="A40" s="2" t="s">
        <v>139</v>
      </c>
      <c r="B40">
        <v>8</v>
      </c>
      <c r="C40" s="1">
        <v>0.28000000000000003</v>
      </c>
      <c r="D40" s="1">
        <f t="shared" si="5"/>
        <v>2.2400000000000002</v>
      </c>
      <c r="E40" t="s">
        <v>36</v>
      </c>
      <c r="F40" t="s">
        <v>312</v>
      </c>
      <c r="G40" t="s">
        <v>384</v>
      </c>
      <c r="H40" t="s">
        <v>385</v>
      </c>
      <c r="I40" t="s">
        <v>386</v>
      </c>
      <c r="J40">
        <v>0</v>
      </c>
      <c r="K40">
        <v>12</v>
      </c>
      <c r="L40" s="15">
        <f t="shared" si="2"/>
        <v>3.3600000000000003</v>
      </c>
    </row>
    <row r="41" spans="1:12" x14ac:dyDescent="0.3">
      <c r="A41" s="2" t="s">
        <v>140</v>
      </c>
      <c r="B41">
        <v>4</v>
      </c>
      <c r="C41" s="1">
        <v>0.89</v>
      </c>
      <c r="D41" s="1">
        <f t="shared" si="5"/>
        <v>3.56</v>
      </c>
      <c r="E41" t="s">
        <v>36</v>
      </c>
      <c r="F41" t="s">
        <v>312</v>
      </c>
      <c r="G41" s="2" t="s">
        <v>381</v>
      </c>
      <c r="H41" t="s">
        <v>382</v>
      </c>
      <c r="I41" t="s">
        <v>383</v>
      </c>
      <c r="J41">
        <v>0</v>
      </c>
      <c r="K41">
        <v>6</v>
      </c>
      <c r="L41" s="15">
        <f t="shared" si="2"/>
        <v>5.34</v>
      </c>
    </row>
    <row r="42" spans="1:12" x14ac:dyDescent="0.3">
      <c r="A42" s="2" t="s">
        <v>147</v>
      </c>
      <c r="B42">
        <v>2</v>
      </c>
      <c r="C42" s="1">
        <v>1.86</v>
      </c>
      <c r="D42" s="1">
        <f t="shared" si="5"/>
        <v>3.72</v>
      </c>
      <c r="E42" t="s">
        <v>16</v>
      </c>
      <c r="F42" t="s">
        <v>221</v>
      </c>
      <c r="G42" t="s">
        <v>222</v>
      </c>
      <c r="H42" t="s">
        <v>223</v>
      </c>
      <c r="I42" s="4" t="s">
        <v>224</v>
      </c>
      <c r="J42">
        <v>0</v>
      </c>
      <c r="K42">
        <f t="shared" si="1"/>
        <v>3</v>
      </c>
      <c r="L42" s="15">
        <f t="shared" si="2"/>
        <v>5.58</v>
      </c>
    </row>
    <row r="43" spans="1:12" x14ac:dyDescent="0.3">
      <c r="A43" s="2" t="s">
        <v>146</v>
      </c>
      <c r="B43">
        <v>1</v>
      </c>
      <c r="C43" s="1">
        <v>0.67</v>
      </c>
      <c r="D43" s="1">
        <f t="shared" si="5"/>
        <v>0.67</v>
      </c>
      <c r="E43" t="s">
        <v>105</v>
      </c>
      <c r="F43" t="s">
        <v>221</v>
      </c>
      <c r="G43" s="2" t="s">
        <v>106</v>
      </c>
      <c r="H43" t="s">
        <v>315</v>
      </c>
      <c r="I43" t="s">
        <v>307</v>
      </c>
      <c r="J43">
        <v>0</v>
      </c>
      <c r="K43">
        <f t="shared" si="1"/>
        <v>2</v>
      </c>
      <c r="L43" s="15">
        <f t="shared" si="2"/>
        <v>1.34</v>
      </c>
    </row>
    <row r="44" spans="1:12" x14ac:dyDescent="0.3">
      <c r="A44" s="2" t="s">
        <v>141</v>
      </c>
      <c r="B44">
        <v>1</v>
      </c>
      <c r="C44" s="1">
        <v>0.59</v>
      </c>
      <c r="D44" s="1">
        <f t="shared" si="5"/>
        <v>0.59</v>
      </c>
      <c r="E44" t="s">
        <v>95</v>
      </c>
      <c r="F44" t="s">
        <v>209</v>
      </c>
      <c r="G44" s="2" t="s">
        <v>96</v>
      </c>
      <c r="H44" t="s">
        <v>300</v>
      </c>
      <c r="I44" t="s">
        <v>212</v>
      </c>
      <c r="J44">
        <v>0</v>
      </c>
      <c r="K44">
        <f t="shared" si="1"/>
        <v>2</v>
      </c>
      <c r="L44" s="15">
        <f t="shared" si="2"/>
        <v>1.18</v>
      </c>
    </row>
    <row r="45" spans="1:12" x14ac:dyDescent="0.3">
      <c r="A45" s="2" t="s">
        <v>44</v>
      </c>
      <c r="B45">
        <v>1</v>
      </c>
      <c r="C45" s="1">
        <v>6.18</v>
      </c>
      <c r="D45" s="1">
        <f t="shared" si="5"/>
        <v>6.18</v>
      </c>
      <c r="E45" t="s">
        <v>182</v>
      </c>
      <c r="F45" t="s">
        <v>265</v>
      </c>
      <c r="G45" s="2" t="s">
        <v>266</v>
      </c>
      <c r="H45" t="s">
        <v>267</v>
      </c>
      <c r="I45" s="4" t="s">
        <v>268</v>
      </c>
      <c r="J45">
        <v>0</v>
      </c>
      <c r="K45">
        <v>1</v>
      </c>
      <c r="L45" s="15">
        <f t="shared" si="2"/>
        <v>6.18</v>
      </c>
    </row>
    <row r="46" spans="1:12" x14ac:dyDescent="0.3">
      <c r="A46" s="2" t="s">
        <v>44</v>
      </c>
      <c r="B46">
        <v>1</v>
      </c>
      <c r="C46" s="1">
        <v>1.06</v>
      </c>
      <c r="D46" s="1">
        <f>C46*B46</f>
        <v>1.06</v>
      </c>
      <c r="E46" t="s">
        <v>36</v>
      </c>
      <c r="F46" t="s">
        <v>185</v>
      </c>
      <c r="G46" t="s">
        <v>186</v>
      </c>
      <c r="H46" t="s">
        <v>187</v>
      </c>
      <c r="I46" s="4" t="s">
        <v>188</v>
      </c>
      <c r="J46">
        <v>0</v>
      </c>
      <c r="K46">
        <f t="shared" si="1"/>
        <v>2</v>
      </c>
      <c r="L46" s="15">
        <f t="shared" si="2"/>
        <v>2.12</v>
      </c>
    </row>
    <row r="47" spans="1:12" x14ac:dyDescent="0.3">
      <c r="A47" s="2" t="s">
        <v>29</v>
      </c>
      <c r="B47">
        <v>1</v>
      </c>
      <c r="C47" s="1">
        <v>9.4000000000000004E-3</v>
      </c>
      <c r="D47" s="1">
        <f>B47*C47</f>
        <v>9.4000000000000004E-3</v>
      </c>
      <c r="E47" t="s">
        <v>93</v>
      </c>
      <c r="F47" t="s">
        <v>209</v>
      </c>
      <c r="G47" s="2" t="s">
        <v>294</v>
      </c>
      <c r="H47" t="s">
        <v>299</v>
      </c>
      <c r="I47" t="s">
        <v>212</v>
      </c>
      <c r="J47">
        <v>0</v>
      </c>
      <c r="K47">
        <v>100</v>
      </c>
      <c r="L47" s="15">
        <f t="shared" si="2"/>
        <v>0.94000000000000006</v>
      </c>
    </row>
    <row r="48" spans="1:12" x14ac:dyDescent="0.3">
      <c r="A48" s="2" t="s">
        <v>29</v>
      </c>
      <c r="B48">
        <v>34</v>
      </c>
      <c r="C48" s="1">
        <v>0</v>
      </c>
      <c r="D48" s="1">
        <f>C48*B48</f>
        <v>0</v>
      </c>
      <c r="E48" t="s">
        <v>46</v>
      </c>
      <c r="F48" t="s">
        <v>209</v>
      </c>
      <c r="G48" s="5" t="s">
        <v>210</v>
      </c>
      <c r="H48" t="s">
        <v>211</v>
      </c>
      <c r="I48" t="s">
        <v>212</v>
      </c>
      <c r="J48">
        <v>70</v>
      </c>
      <c r="K48">
        <f t="shared" si="1"/>
        <v>0</v>
      </c>
      <c r="L48" s="15">
        <f t="shared" si="2"/>
        <v>0</v>
      </c>
    </row>
    <row r="49" spans="1:12" x14ac:dyDescent="0.3">
      <c r="A49" s="2" t="s">
        <v>29</v>
      </c>
      <c r="B49">
        <v>3</v>
      </c>
      <c r="C49" s="1">
        <v>2.3E-2</v>
      </c>
      <c r="D49" s="1">
        <f>B49*C49</f>
        <v>6.9000000000000006E-2</v>
      </c>
      <c r="E49" t="s">
        <v>168</v>
      </c>
      <c r="F49" t="s">
        <v>209</v>
      </c>
      <c r="G49" s="2" t="s">
        <v>298</v>
      </c>
      <c r="H49" t="s">
        <v>296</v>
      </c>
      <c r="I49" t="s">
        <v>212</v>
      </c>
      <c r="J49">
        <v>0</v>
      </c>
      <c r="K49">
        <v>10</v>
      </c>
      <c r="L49" s="15">
        <f t="shared" si="2"/>
        <v>0.22999999999999998</v>
      </c>
    </row>
    <row r="50" spans="1:12" x14ac:dyDescent="0.3">
      <c r="A50" s="2" t="s">
        <v>29</v>
      </c>
      <c r="B50">
        <v>26</v>
      </c>
      <c r="C50" s="1">
        <v>0</v>
      </c>
      <c r="D50" s="1">
        <f>C50*B50</f>
        <v>0</v>
      </c>
      <c r="E50" t="s">
        <v>47</v>
      </c>
      <c r="F50" t="s">
        <v>209</v>
      </c>
      <c r="G50" s="5" t="s">
        <v>215</v>
      </c>
      <c r="H50" t="s">
        <v>216</v>
      </c>
      <c r="I50" t="s">
        <v>212</v>
      </c>
      <c r="J50">
        <v>70</v>
      </c>
      <c r="K50">
        <f t="shared" si="1"/>
        <v>0</v>
      </c>
      <c r="L50" s="15">
        <f t="shared" si="2"/>
        <v>0</v>
      </c>
    </row>
    <row r="51" spans="1:12" x14ac:dyDescent="0.3">
      <c r="A51" s="2" t="s">
        <v>29</v>
      </c>
      <c r="B51">
        <v>1</v>
      </c>
      <c r="C51" s="1">
        <v>2.3E-2</v>
      </c>
      <c r="D51" s="1">
        <f>B51*C51</f>
        <v>2.3E-2</v>
      </c>
      <c r="E51" t="s">
        <v>170</v>
      </c>
      <c r="F51" t="s">
        <v>209</v>
      </c>
      <c r="G51" s="2" t="s">
        <v>301</v>
      </c>
      <c r="H51" t="s">
        <v>297</v>
      </c>
      <c r="I51" t="s">
        <v>212</v>
      </c>
      <c r="J51">
        <v>0</v>
      </c>
      <c r="K51">
        <v>10</v>
      </c>
      <c r="L51" s="15">
        <f t="shared" si="2"/>
        <v>0.22999999999999998</v>
      </c>
    </row>
    <row r="52" spans="1:12" x14ac:dyDescent="0.3">
      <c r="A52" s="2" t="s">
        <v>29</v>
      </c>
      <c r="B52">
        <v>9</v>
      </c>
      <c r="C52" s="1">
        <v>0</v>
      </c>
      <c r="D52" s="1">
        <f>B52*C52</f>
        <v>0</v>
      </c>
      <c r="E52" t="s">
        <v>167</v>
      </c>
      <c r="F52" t="s">
        <v>209</v>
      </c>
      <c r="G52" s="2" t="s">
        <v>293</v>
      </c>
      <c r="H52" t="s">
        <v>295</v>
      </c>
      <c r="I52" t="s">
        <v>212</v>
      </c>
      <c r="J52">
        <v>70</v>
      </c>
      <c r="K52">
        <f t="shared" si="1"/>
        <v>0</v>
      </c>
      <c r="L52" s="15">
        <f t="shared" si="2"/>
        <v>0</v>
      </c>
    </row>
    <row r="53" spans="1:12" x14ac:dyDescent="0.3">
      <c r="A53" s="2" t="s">
        <v>29</v>
      </c>
      <c r="B53">
        <v>3</v>
      </c>
      <c r="C53" s="1">
        <v>9.4000000000000004E-3</v>
      </c>
      <c r="D53" s="1">
        <f>B53*C53</f>
        <v>2.8200000000000003E-2</v>
      </c>
      <c r="E53" t="s">
        <v>183</v>
      </c>
      <c r="F53" t="s">
        <v>209</v>
      </c>
      <c r="G53" s="2" t="s">
        <v>279</v>
      </c>
      <c r="H53" t="s">
        <v>280</v>
      </c>
      <c r="I53" t="s">
        <v>281</v>
      </c>
      <c r="J53">
        <v>0</v>
      </c>
      <c r="K53">
        <v>100</v>
      </c>
      <c r="L53" s="15">
        <f t="shared" si="2"/>
        <v>0.94000000000000006</v>
      </c>
    </row>
    <row r="54" spans="1:12" x14ac:dyDescent="0.3">
      <c r="A54" s="2" t="s">
        <v>29</v>
      </c>
      <c r="B54">
        <v>18</v>
      </c>
      <c r="C54" s="1">
        <v>0</v>
      </c>
      <c r="D54" s="1">
        <f>C54*B54</f>
        <v>0</v>
      </c>
      <c r="E54" t="s">
        <v>12</v>
      </c>
      <c r="F54" t="s">
        <v>209</v>
      </c>
      <c r="G54" s="5" t="s">
        <v>213</v>
      </c>
      <c r="H54" t="s">
        <v>214</v>
      </c>
      <c r="I54" t="s">
        <v>212</v>
      </c>
      <c r="J54">
        <v>70</v>
      </c>
      <c r="K54">
        <f t="shared" si="1"/>
        <v>0</v>
      </c>
      <c r="L54" s="15">
        <f t="shared" si="2"/>
        <v>0</v>
      </c>
    </row>
    <row r="55" spans="1:12" x14ac:dyDescent="0.3">
      <c r="A55" s="2" t="s">
        <v>29</v>
      </c>
      <c r="B55">
        <v>11</v>
      </c>
      <c r="C55" s="1">
        <v>9.4000000000000004E-3</v>
      </c>
      <c r="D55" s="1">
        <f>C55*B55</f>
        <v>0.10340000000000001</v>
      </c>
      <c r="E55" t="s">
        <v>45</v>
      </c>
      <c r="F55" t="s">
        <v>209</v>
      </c>
      <c r="G55" t="s">
        <v>229</v>
      </c>
      <c r="H55" t="s">
        <v>230</v>
      </c>
      <c r="I55" t="s">
        <v>212</v>
      </c>
      <c r="J55">
        <v>0</v>
      </c>
      <c r="K55">
        <v>100</v>
      </c>
      <c r="L55" s="15">
        <f t="shared" si="2"/>
        <v>0.94000000000000006</v>
      </c>
    </row>
    <row r="56" spans="1:12" x14ac:dyDescent="0.3">
      <c r="A56" s="2" t="s">
        <v>29</v>
      </c>
      <c r="B56">
        <v>3</v>
      </c>
      <c r="C56" s="1">
        <f>0.77/3</f>
        <v>0.25666666666666665</v>
      </c>
      <c r="D56" s="1">
        <f>C56*B56</f>
        <v>0.77</v>
      </c>
      <c r="E56" t="s">
        <v>10</v>
      </c>
      <c r="F56" t="s">
        <v>209</v>
      </c>
      <c r="G56" s="5" t="s">
        <v>231</v>
      </c>
      <c r="H56" t="s">
        <v>232</v>
      </c>
      <c r="I56" t="s">
        <v>193</v>
      </c>
      <c r="J56">
        <v>0</v>
      </c>
      <c r="K56">
        <v>0</v>
      </c>
      <c r="L56" s="15">
        <f t="shared" si="2"/>
        <v>0</v>
      </c>
    </row>
    <row r="57" spans="1:12" x14ac:dyDescent="0.3">
      <c r="A57" s="2" t="s">
        <v>129</v>
      </c>
      <c r="B57">
        <v>1</v>
      </c>
      <c r="C57" s="1">
        <v>1.37</v>
      </c>
      <c r="D57" s="1">
        <f t="shared" ref="D57:D63" si="6">B57*C57</f>
        <v>1.37</v>
      </c>
      <c r="E57" t="s">
        <v>159</v>
      </c>
      <c r="F57" t="s">
        <v>354</v>
      </c>
      <c r="G57" s="2" t="s">
        <v>353</v>
      </c>
      <c r="H57" t="s">
        <v>355</v>
      </c>
      <c r="I57" t="s">
        <v>356</v>
      </c>
      <c r="J57">
        <v>0</v>
      </c>
      <c r="K57">
        <f t="shared" si="1"/>
        <v>2</v>
      </c>
      <c r="L57" s="15">
        <f t="shared" si="2"/>
        <v>2.74</v>
      </c>
    </row>
    <row r="58" spans="1:12" x14ac:dyDescent="0.3">
      <c r="A58" s="2" t="s">
        <v>151</v>
      </c>
      <c r="B58">
        <v>2</v>
      </c>
      <c r="C58" s="1">
        <v>0.39</v>
      </c>
      <c r="D58" s="1">
        <f t="shared" si="6"/>
        <v>0.78</v>
      </c>
      <c r="E58" t="s">
        <v>117</v>
      </c>
      <c r="F58" t="s">
        <v>221</v>
      </c>
      <c r="G58" s="2" t="s">
        <v>118</v>
      </c>
      <c r="H58" t="s">
        <v>327</v>
      </c>
      <c r="I58" t="s">
        <v>328</v>
      </c>
      <c r="J58">
        <v>0</v>
      </c>
      <c r="K58">
        <f t="shared" si="1"/>
        <v>3</v>
      </c>
      <c r="L58" s="15">
        <f t="shared" si="2"/>
        <v>1.17</v>
      </c>
    </row>
    <row r="59" spans="1:12" x14ac:dyDescent="0.3">
      <c r="A59" s="2" t="s">
        <v>143</v>
      </c>
      <c r="B59">
        <v>1</v>
      </c>
      <c r="C59" s="1">
        <v>0.36</v>
      </c>
      <c r="D59" s="1">
        <f t="shared" si="6"/>
        <v>0.36</v>
      </c>
      <c r="E59" t="s">
        <v>36</v>
      </c>
      <c r="F59" t="s">
        <v>221</v>
      </c>
      <c r="G59" s="2" t="s">
        <v>305</v>
      </c>
      <c r="H59" t="s">
        <v>306</v>
      </c>
      <c r="I59" t="s">
        <v>307</v>
      </c>
      <c r="J59">
        <v>0</v>
      </c>
      <c r="K59">
        <f t="shared" si="1"/>
        <v>2</v>
      </c>
      <c r="L59" s="15">
        <f t="shared" si="2"/>
        <v>0.72</v>
      </c>
    </row>
    <row r="60" spans="1:12" x14ac:dyDescent="0.3">
      <c r="A60" s="2" t="s">
        <v>44</v>
      </c>
      <c r="B60">
        <v>1</v>
      </c>
      <c r="C60" s="1">
        <v>1.25</v>
      </c>
      <c r="D60" s="1">
        <f t="shared" si="6"/>
        <v>1.25</v>
      </c>
      <c r="E60" t="s">
        <v>84</v>
      </c>
      <c r="F60" t="s">
        <v>378</v>
      </c>
      <c r="G60" s="2" t="s">
        <v>85</v>
      </c>
      <c r="H60" t="s">
        <v>379</v>
      </c>
      <c r="I60" t="s">
        <v>380</v>
      </c>
      <c r="J60">
        <v>0</v>
      </c>
      <c r="K60">
        <v>2</v>
      </c>
      <c r="L60" s="15">
        <f t="shared" si="2"/>
        <v>2.5</v>
      </c>
    </row>
    <row r="61" spans="1:12" x14ac:dyDescent="0.3">
      <c r="A61" s="2" t="s">
        <v>153</v>
      </c>
      <c r="B61">
        <v>1</v>
      </c>
      <c r="C61" s="1">
        <v>0.86</v>
      </c>
      <c r="D61" s="1">
        <f t="shared" si="6"/>
        <v>0.86</v>
      </c>
      <c r="E61" t="s">
        <v>122</v>
      </c>
      <c r="F61" t="s">
        <v>221</v>
      </c>
      <c r="G61" s="2" t="s">
        <v>123</v>
      </c>
      <c r="H61" t="s">
        <v>331</v>
      </c>
      <c r="I61" t="s">
        <v>332</v>
      </c>
      <c r="J61">
        <v>0</v>
      </c>
      <c r="K61">
        <f t="shared" si="1"/>
        <v>2</v>
      </c>
      <c r="L61" s="15">
        <f t="shared" si="2"/>
        <v>1.72</v>
      </c>
    </row>
    <row r="62" spans="1:12" x14ac:dyDescent="0.3">
      <c r="A62" s="2" t="s">
        <v>149</v>
      </c>
      <c r="B62">
        <v>4</v>
      </c>
      <c r="C62" s="1">
        <f>32.99/4</f>
        <v>8.2475000000000005</v>
      </c>
      <c r="D62" s="1">
        <f t="shared" si="6"/>
        <v>32.99</v>
      </c>
      <c r="E62" t="s">
        <v>113</v>
      </c>
      <c r="F62" t="s">
        <v>322</v>
      </c>
      <c r="G62" s="2" t="s">
        <v>323</v>
      </c>
      <c r="H62" t="s">
        <v>36</v>
      </c>
      <c r="I62" s="4" t="s">
        <v>255</v>
      </c>
      <c r="J62">
        <v>4</v>
      </c>
      <c r="K62">
        <v>0</v>
      </c>
      <c r="L62" s="15">
        <f t="shared" si="2"/>
        <v>0</v>
      </c>
    </row>
    <row r="63" spans="1:12" x14ac:dyDescent="0.3">
      <c r="A63" s="2" t="s">
        <v>142</v>
      </c>
      <c r="B63">
        <v>1</v>
      </c>
      <c r="C63" s="1">
        <v>1.56</v>
      </c>
      <c r="D63" s="1">
        <f t="shared" si="6"/>
        <v>1.56</v>
      </c>
      <c r="E63" t="s">
        <v>36</v>
      </c>
      <c r="F63" t="s">
        <v>221</v>
      </c>
      <c r="G63" s="2" t="s">
        <v>302</v>
      </c>
      <c r="H63" t="s">
        <v>303</v>
      </c>
      <c r="I63" t="s">
        <v>304</v>
      </c>
      <c r="J63">
        <v>0</v>
      </c>
      <c r="K63">
        <f t="shared" si="1"/>
        <v>2</v>
      </c>
      <c r="L63" s="15">
        <f t="shared" si="2"/>
        <v>3.12</v>
      </c>
    </row>
    <row r="64" spans="1:12" x14ac:dyDescent="0.3">
      <c r="A64" s="2" t="s">
        <v>44</v>
      </c>
      <c r="B64">
        <v>1</v>
      </c>
      <c r="C64" s="1">
        <v>1.87</v>
      </c>
      <c r="D64" s="1">
        <f>C64*B64</f>
        <v>1.87</v>
      </c>
      <c r="E64" t="s">
        <v>46</v>
      </c>
      <c r="F64" t="s">
        <v>217</v>
      </c>
      <c r="G64" t="s">
        <v>218</v>
      </c>
      <c r="H64" t="s">
        <v>219</v>
      </c>
      <c r="I64" t="s">
        <v>220</v>
      </c>
      <c r="J64">
        <v>0</v>
      </c>
      <c r="K64">
        <f t="shared" si="1"/>
        <v>2</v>
      </c>
      <c r="L64" s="15">
        <f t="shared" si="2"/>
        <v>3.74</v>
      </c>
    </row>
    <row r="65" spans="1:12" x14ac:dyDescent="0.3">
      <c r="A65" s="9" t="s">
        <v>32</v>
      </c>
      <c r="B65" s="8">
        <v>1</v>
      </c>
      <c r="C65" s="10">
        <v>0.98</v>
      </c>
      <c r="D65" s="10">
        <f>C65*B65</f>
        <v>0.98</v>
      </c>
      <c r="E65" s="8" t="s">
        <v>36</v>
      </c>
      <c r="F65" s="8" t="s">
        <v>202</v>
      </c>
      <c r="G65" s="8" t="s">
        <v>203</v>
      </c>
      <c r="H65" s="8" t="s">
        <v>204</v>
      </c>
      <c r="I65" s="8" t="s">
        <v>205</v>
      </c>
      <c r="J65" s="8">
        <v>0</v>
      </c>
      <c r="K65">
        <f t="shared" si="1"/>
        <v>2</v>
      </c>
      <c r="L65" s="15">
        <f t="shared" si="2"/>
        <v>1.96</v>
      </c>
    </row>
    <row r="66" spans="1:12" x14ac:dyDescent="0.3">
      <c r="A66" s="2" t="s">
        <v>33</v>
      </c>
      <c r="B66">
        <v>1</v>
      </c>
      <c r="C66" s="1">
        <v>1.6</v>
      </c>
      <c r="D66" s="1">
        <f>C66*B66</f>
        <v>1.6</v>
      </c>
      <c r="E66" t="s">
        <v>36</v>
      </c>
      <c r="F66" t="s">
        <v>202</v>
      </c>
      <c r="G66" t="s">
        <v>206</v>
      </c>
      <c r="H66" t="s">
        <v>207</v>
      </c>
      <c r="I66" t="s">
        <v>208</v>
      </c>
      <c r="J66">
        <v>0</v>
      </c>
      <c r="K66">
        <f t="shared" si="1"/>
        <v>2</v>
      </c>
      <c r="L66" s="15">
        <f t="shared" si="2"/>
        <v>3.2</v>
      </c>
    </row>
    <row r="67" spans="1:12" x14ac:dyDescent="0.3">
      <c r="A67" s="2" t="s">
        <v>76</v>
      </c>
      <c r="B67">
        <v>1</v>
      </c>
      <c r="C67" s="1">
        <v>0.54</v>
      </c>
      <c r="D67" s="1">
        <f>B67*C67</f>
        <v>0.54</v>
      </c>
      <c r="E67" t="s">
        <v>76</v>
      </c>
      <c r="F67" t="s">
        <v>376</v>
      </c>
      <c r="G67" s="2" t="s">
        <v>282</v>
      </c>
      <c r="H67" t="s">
        <v>377</v>
      </c>
      <c r="I67" t="s">
        <v>193</v>
      </c>
      <c r="J67">
        <v>0</v>
      </c>
      <c r="K67">
        <f t="shared" ref="K67:K70" si="7">MAX(0, B67+1-J67)</f>
        <v>2</v>
      </c>
      <c r="L67" s="15">
        <f t="shared" ref="L67:L70" si="8">K67*C67</f>
        <v>1.08</v>
      </c>
    </row>
    <row r="68" spans="1:12" x14ac:dyDescent="0.3">
      <c r="A68" s="2" t="s">
        <v>176</v>
      </c>
      <c r="B68">
        <v>1</v>
      </c>
      <c r="C68" s="1">
        <v>7.95</v>
      </c>
      <c r="D68" s="1">
        <f>B68*C68</f>
        <v>7.95</v>
      </c>
      <c r="E68" t="s">
        <v>181</v>
      </c>
      <c r="F68" t="s">
        <v>262</v>
      </c>
      <c r="G68" s="2" t="s">
        <v>263</v>
      </c>
      <c r="H68" t="s">
        <v>36</v>
      </c>
      <c r="I68" s="4" t="s">
        <v>255</v>
      </c>
      <c r="J68">
        <v>3</v>
      </c>
      <c r="K68">
        <f t="shared" si="7"/>
        <v>0</v>
      </c>
      <c r="L68" s="15">
        <f t="shared" si="8"/>
        <v>0</v>
      </c>
    </row>
    <row r="69" spans="1:12" x14ac:dyDescent="0.3">
      <c r="A69" s="2" t="s">
        <v>138</v>
      </c>
      <c r="B69">
        <v>1</v>
      </c>
      <c r="C69" s="1">
        <v>8.99</v>
      </c>
      <c r="D69" s="1">
        <f>B69*C69</f>
        <v>8.99</v>
      </c>
      <c r="E69" t="s">
        <v>180</v>
      </c>
      <c r="F69" t="s">
        <v>262</v>
      </c>
      <c r="G69" s="2" t="s">
        <v>264</v>
      </c>
      <c r="H69" t="s">
        <v>36</v>
      </c>
      <c r="I69" s="4" t="s">
        <v>255</v>
      </c>
      <c r="J69">
        <v>10</v>
      </c>
      <c r="K69">
        <f t="shared" si="7"/>
        <v>0</v>
      </c>
      <c r="L69" s="15">
        <f t="shared" si="8"/>
        <v>0</v>
      </c>
    </row>
    <row r="70" spans="1:12" x14ac:dyDescent="0.3">
      <c r="A70" s="2" t="s">
        <v>138</v>
      </c>
      <c r="B70">
        <v>1</v>
      </c>
      <c r="C70" s="1">
        <v>0</v>
      </c>
      <c r="D70" s="1">
        <f>B70*C70</f>
        <v>0</v>
      </c>
      <c r="E70" t="s">
        <v>290</v>
      </c>
      <c r="F70" t="s">
        <v>262</v>
      </c>
      <c r="G70" s="2" t="s">
        <v>291</v>
      </c>
      <c r="H70" t="s">
        <v>36</v>
      </c>
      <c r="I70" s="4" t="s">
        <v>255</v>
      </c>
      <c r="J70">
        <v>10</v>
      </c>
      <c r="K70">
        <f t="shared" si="7"/>
        <v>0</v>
      </c>
      <c r="L70" s="15">
        <f t="shared" si="8"/>
        <v>0</v>
      </c>
    </row>
    <row r="72" spans="1:12" x14ac:dyDescent="0.3">
      <c r="I72" s="16" t="s">
        <v>233</v>
      </c>
      <c r="J72" s="17"/>
      <c r="K72" s="17"/>
      <c r="L72" s="15">
        <f>SUM(L2:L70)</f>
        <v>143.14500000000004</v>
      </c>
    </row>
  </sheetData>
  <sortState ref="A2:J70">
    <sortCondition ref="G2:G70"/>
  </sortState>
  <mergeCells count="1">
    <mergeCell ref="I72:K72"/>
  </mergeCells>
  <hyperlinks>
    <hyperlink ref="I46" r:id="rId1" xr:uid="{F4850E6B-D9DA-4305-8657-78B2CC271F4F}"/>
    <hyperlink ref="I25" r:id="rId2" xr:uid="{D8450FB2-27A3-4E8C-B1A4-9E6421FB2BD5}"/>
    <hyperlink ref="I24" r:id="rId3" xr:uid="{6AB455B7-89C7-4DFE-B98B-78021467120C}"/>
    <hyperlink ref="I68" r:id="rId4" xr:uid="{9FE9C080-8C96-402B-BF39-6EDEE8EACD8A}"/>
    <hyperlink ref="I69" r:id="rId5" xr:uid="{9BAFAE46-752B-4ADC-A8BD-DF53707DFDC5}"/>
    <hyperlink ref="I45" r:id="rId6" xr:uid="{9988B2A3-B0F6-41ED-84B7-7D3715A45A7C}"/>
    <hyperlink ref="I70" r:id="rId7" xr:uid="{C894F42E-D0EA-41BE-B5B5-7DFA49288AF9}"/>
    <hyperlink ref="I42" r:id="rId8" xr:uid="{36A220B1-6285-4C2E-9482-C3993C1A4D6D}"/>
    <hyperlink ref="I62" r:id="rId9" xr:uid="{B1863468-2095-45A5-A5AB-5BEF2FA2D5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B1" zoomScale="91" workbookViewId="0">
      <selection activeCell="B3" sqref="B3:L19"/>
    </sheetView>
  </sheetViews>
  <sheetFormatPr defaultRowHeight="14.4" x14ac:dyDescent="0.3"/>
  <cols>
    <col min="1" max="1" width="22.6640625" bestFit="1" customWidth="1"/>
    <col min="2" max="2" width="22.21875" bestFit="1" customWidth="1"/>
    <col min="3" max="3" width="8" bestFit="1" customWidth="1"/>
    <col min="4" max="4" width="17.88671875" style="1" bestFit="1" customWidth="1"/>
    <col min="5" max="5" width="12.21875" bestFit="1" customWidth="1"/>
    <col min="6" max="6" width="9.77734375" bestFit="1" customWidth="1"/>
    <col min="7" max="7" width="24.44140625" bestFit="1" customWidth="1"/>
    <col min="8" max="8" width="20" bestFit="1" customWidth="1"/>
    <col min="9" max="9" width="20.5546875" bestFit="1" customWidth="1"/>
    <col min="10" max="10" width="47.109375" bestFit="1" customWidth="1"/>
    <col min="11" max="11" width="11.77734375" bestFit="1" customWidth="1"/>
    <col min="12" max="12" width="10.109375" bestFit="1" customWidth="1"/>
  </cols>
  <sheetData>
    <row r="1" spans="1:12" x14ac:dyDescent="0.3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2" x14ac:dyDescent="0.3">
      <c r="A2" s="18" t="s">
        <v>125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 x14ac:dyDescent="0.3">
      <c r="A3" t="s">
        <v>18</v>
      </c>
      <c r="B3" t="s">
        <v>19</v>
      </c>
      <c r="C3" t="s">
        <v>20</v>
      </c>
      <c r="D3" s="1" t="s">
        <v>21</v>
      </c>
      <c r="E3" s="1" t="s">
        <v>22</v>
      </c>
      <c r="F3" t="s">
        <v>0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237</v>
      </c>
    </row>
    <row r="4" spans="1:12" x14ac:dyDescent="0.3">
      <c r="A4" t="s">
        <v>1</v>
      </c>
      <c r="B4" s="2" t="s">
        <v>44</v>
      </c>
      <c r="C4">
        <v>1</v>
      </c>
      <c r="D4" s="1">
        <v>1.06</v>
      </c>
      <c r="E4" s="1">
        <f>D4*C4</f>
        <v>1.06</v>
      </c>
      <c r="F4" t="s">
        <v>36</v>
      </c>
      <c r="G4" t="s">
        <v>185</v>
      </c>
      <c r="H4" t="s">
        <v>186</v>
      </c>
      <c r="I4" t="s">
        <v>187</v>
      </c>
      <c r="J4" s="4" t="s">
        <v>188</v>
      </c>
      <c r="K4">
        <v>0</v>
      </c>
      <c r="L4">
        <f>MAX(0, C4-K4+1)</f>
        <v>2</v>
      </c>
    </row>
    <row r="5" spans="1:12" x14ac:dyDescent="0.3">
      <c r="A5" t="s">
        <v>2</v>
      </c>
      <c r="B5" s="2" t="s">
        <v>29</v>
      </c>
      <c r="C5">
        <v>2</v>
      </c>
      <c r="D5" s="1">
        <v>0</v>
      </c>
      <c r="E5" s="1">
        <f t="shared" ref="E5:E19" si="0">D5*C5</f>
        <v>0</v>
      </c>
      <c r="F5" t="s">
        <v>3</v>
      </c>
      <c r="G5" t="s">
        <v>234</v>
      </c>
      <c r="H5" t="s">
        <v>235</v>
      </c>
      <c r="I5" t="s">
        <v>236</v>
      </c>
      <c r="J5" t="s">
        <v>189</v>
      </c>
      <c r="K5">
        <v>70</v>
      </c>
      <c r="L5">
        <f t="shared" ref="L5:L19" si="1">MAX(0, C5-K5+1)</f>
        <v>0</v>
      </c>
    </row>
    <row r="6" spans="1:12" x14ac:dyDescent="0.3">
      <c r="A6" t="s">
        <v>37</v>
      </c>
      <c r="B6" s="2" t="s">
        <v>30</v>
      </c>
      <c r="C6">
        <v>1</v>
      </c>
      <c r="D6" s="1">
        <v>0.18</v>
      </c>
      <c r="E6" s="1">
        <f t="shared" ref="E6:E10" si="2">D6*C6</f>
        <v>0.18</v>
      </c>
      <c r="F6" t="s">
        <v>40</v>
      </c>
      <c r="G6" t="s">
        <v>190</v>
      </c>
      <c r="H6" t="s">
        <v>191</v>
      </c>
      <c r="I6" t="s">
        <v>192</v>
      </c>
      <c r="J6" t="s">
        <v>193</v>
      </c>
      <c r="K6">
        <v>0</v>
      </c>
      <c r="L6">
        <f t="shared" si="1"/>
        <v>2</v>
      </c>
    </row>
    <row r="7" spans="1:12" x14ac:dyDescent="0.3">
      <c r="A7" t="s">
        <v>38</v>
      </c>
      <c r="B7" s="2" t="s">
        <v>30</v>
      </c>
      <c r="C7">
        <v>1</v>
      </c>
      <c r="D7" s="1">
        <v>0.18</v>
      </c>
      <c r="E7" s="1">
        <f t="shared" si="2"/>
        <v>0.18</v>
      </c>
      <c r="F7" t="s">
        <v>42</v>
      </c>
      <c r="G7" t="s">
        <v>190</v>
      </c>
      <c r="H7" t="s">
        <v>196</v>
      </c>
      <c r="I7" t="s">
        <v>197</v>
      </c>
      <c r="J7" t="s">
        <v>193</v>
      </c>
      <c r="K7">
        <v>0</v>
      </c>
      <c r="L7">
        <f t="shared" si="1"/>
        <v>2</v>
      </c>
    </row>
    <row r="8" spans="1:12" x14ac:dyDescent="0.3">
      <c r="A8" t="s">
        <v>39</v>
      </c>
      <c r="B8" s="2" t="s">
        <v>30</v>
      </c>
      <c r="C8">
        <v>1</v>
      </c>
      <c r="D8" s="1">
        <v>0.18</v>
      </c>
      <c r="E8" s="1">
        <f t="shared" si="2"/>
        <v>0.18</v>
      </c>
      <c r="F8" t="s">
        <v>41</v>
      </c>
      <c r="G8" t="s">
        <v>190</v>
      </c>
      <c r="H8" t="s">
        <v>194</v>
      </c>
      <c r="I8" t="s">
        <v>195</v>
      </c>
      <c r="J8" t="s">
        <v>193</v>
      </c>
      <c r="K8">
        <v>0</v>
      </c>
      <c r="L8">
        <f t="shared" si="1"/>
        <v>2</v>
      </c>
    </row>
    <row r="9" spans="1:12" x14ac:dyDescent="0.3">
      <c r="A9" t="s">
        <v>4</v>
      </c>
      <c r="B9" s="2" t="s">
        <v>31</v>
      </c>
      <c r="C9">
        <v>1</v>
      </c>
      <c r="D9" s="1">
        <v>0.57999999999999996</v>
      </c>
      <c r="E9" s="1">
        <f t="shared" si="2"/>
        <v>0.57999999999999996</v>
      </c>
      <c r="F9" t="s">
        <v>36</v>
      </c>
      <c r="G9" t="s">
        <v>198</v>
      </c>
      <c r="H9" t="s">
        <v>199</v>
      </c>
      <c r="I9" t="s">
        <v>200</v>
      </c>
      <c r="J9" t="s">
        <v>201</v>
      </c>
      <c r="K9">
        <v>0</v>
      </c>
      <c r="L9">
        <f t="shared" si="1"/>
        <v>2</v>
      </c>
    </row>
    <row r="10" spans="1:12" s="8" customFormat="1" x14ac:dyDescent="0.3">
      <c r="A10" s="8" t="s">
        <v>5</v>
      </c>
      <c r="B10" s="9" t="s">
        <v>32</v>
      </c>
      <c r="C10" s="8">
        <v>1</v>
      </c>
      <c r="D10" s="10">
        <v>0.98</v>
      </c>
      <c r="E10" s="10">
        <f t="shared" si="2"/>
        <v>0.98</v>
      </c>
      <c r="F10" s="8" t="s">
        <v>36</v>
      </c>
      <c r="G10" s="8" t="s">
        <v>202</v>
      </c>
      <c r="H10" s="8" t="s">
        <v>203</v>
      </c>
      <c r="I10" s="8" t="s">
        <v>204</v>
      </c>
      <c r="J10" s="8" t="s">
        <v>205</v>
      </c>
      <c r="K10" s="8">
        <v>0</v>
      </c>
      <c r="L10">
        <f t="shared" si="1"/>
        <v>2</v>
      </c>
    </row>
    <row r="11" spans="1:12" x14ac:dyDescent="0.3">
      <c r="A11" t="s">
        <v>6</v>
      </c>
      <c r="B11" s="2" t="s">
        <v>33</v>
      </c>
      <c r="C11">
        <v>1</v>
      </c>
      <c r="D11" s="1">
        <v>1.6</v>
      </c>
      <c r="E11" s="1">
        <f t="shared" si="0"/>
        <v>1.6</v>
      </c>
      <c r="F11" t="s">
        <v>36</v>
      </c>
      <c r="G11" t="s">
        <v>202</v>
      </c>
      <c r="H11" t="s">
        <v>206</v>
      </c>
      <c r="I11" t="s">
        <v>207</v>
      </c>
      <c r="J11" t="s">
        <v>208</v>
      </c>
      <c r="K11">
        <v>0</v>
      </c>
      <c r="L11">
        <f t="shared" si="1"/>
        <v>2</v>
      </c>
    </row>
    <row r="12" spans="1:12" x14ac:dyDescent="0.3">
      <c r="A12" t="s">
        <v>7</v>
      </c>
      <c r="B12" s="2" t="s">
        <v>29</v>
      </c>
      <c r="C12">
        <v>2</v>
      </c>
      <c r="D12" s="1">
        <v>9.4000000000000004E-3</v>
      </c>
      <c r="E12" s="1">
        <f t="shared" si="0"/>
        <v>1.8800000000000001E-2</v>
      </c>
      <c r="F12" t="s">
        <v>45</v>
      </c>
      <c r="G12" t="s">
        <v>209</v>
      </c>
      <c r="H12" t="s">
        <v>229</v>
      </c>
      <c r="I12" t="s">
        <v>230</v>
      </c>
      <c r="J12" t="s">
        <v>212</v>
      </c>
      <c r="K12">
        <v>0</v>
      </c>
      <c r="L12">
        <v>100</v>
      </c>
    </row>
    <row r="13" spans="1:12" x14ac:dyDescent="0.3">
      <c r="A13" t="s">
        <v>8</v>
      </c>
      <c r="B13" s="2" t="s">
        <v>29</v>
      </c>
      <c r="C13">
        <v>1</v>
      </c>
      <c r="D13" s="1">
        <v>0</v>
      </c>
      <c r="E13" s="1">
        <f t="shared" si="0"/>
        <v>0</v>
      </c>
      <c r="F13" t="s">
        <v>46</v>
      </c>
      <c r="G13" t="s">
        <v>209</v>
      </c>
      <c r="H13" s="5" t="s">
        <v>210</v>
      </c>
      <c r="I13" t="s">
        <v>211</v>
      </c>
      <c r="J13" t="s">
        <v>212</v>
      </c>
      <c r="K13">
        <v>70</v>
      </c>
      <c r="L13">
        <f t="shared" si="1"/>
        <v>0</v>
      </c>
    </row>
    <row r="14" spans="1:12" x14ac:dyDescent="0.3">
      <c r="A14" t="s">
        <v>9</v>
      </c>
      <c r="B14" s="2" t="s">
        <v>29</v>
      </c>
      <c r="C14">
        <v>3</v>
      </c>
      <c r="D14" s="1">
        <f>0.77/3</f>
        <v>0.25666666666666665</v>
      </c>
      <c r="E14" s="1">
        <f t="shared" si="0"/>
        <v>0.77</v>
      </c>
      <c r="F14" t="s">
        <v>10</v>
      </c>
      <c r="H14" s="5" t="s">
        <v>231</v>
      </c>
      <c r="I14" t="s">
        <v>232</v>
      </c>
      <c r="J14" t="s">
        <v>193</v>
      </c>
      <c r="K14">
        <v>0</v>
      </c>
      <c r="L14">
        <v>0</v>
      </c>
    </row>
    <row r="15" spans="1:12" x14ac:dyDescent="0.3">
      <c r="A15" t="s">
        <v>11</v>
      </c>
      <c r="B15" s="2" t="s">
        <v>29</v>
      </c>
      <c r="C15">
        <v>6</v>
      </c>
      <c r="D15" s="1">
        <v>0</v>
      </c>
      <c r="E15" s="1">
        <f t="shared" si="0"/>
        <v>0</v>
      </c>
      <c r="F15" t="s">
        <v>12</v>
      </c>
      <c r="G15" t="s">
        <v>209</v>
      </c>
      <c r="H15" s="5" t="s">
        <v>213</v>
      </c>
      <c r="I15" t="s">
        <v>214</v>
      </c>
      <c r="J15" t="s">
        <v>212</v>
      </c>
      <c r="K15">
        <v>70</v>
      </c>
      <c r="L15">
        <f t="shared" si="1"/>
        <v>0</v>
      </c>
    </row>
    <row r="16" spans="1:12" x14ac:dyDescent="0.3">
      <c r="A16" t="s">
        <v>13</v>
      </c>
      <c r="B16" s="2" t="s">
        <v>29</v>
      </c>
      <c r="C16">
        <v>2</v>
      </c>
      <c r="D16" s="1">
        <v>0</v>
      </c>
      <c r="E16" s="1">
        <f t="shared" si="0"/>
        <v>0</v>
      </c>
      <c r="F16" t="s">
        <v>47</v>
      </c>
      <c r="G16" t="s">
        <v>209</v>
      </c>
      <c r="H16" s="5" t="s">
        <v>215</v>
      </c>
      <c r="I16" t="s">
        <v>216</v>
      </c>
      <c r="J16" t="s">
        <v>212</v>
      </c>
      <c r="K16">
        <v>70</v>
      </c>
      <c r="L16">
        <f t="shared" si="1"/>
        <v>0</v>
      </c>
    </row>
    <row r="17" spans="1:12" x14ac:dyDescent="0.3">
      <c r="A17" t="s">
        <v>14</v>
      </c>
      <c r="B17" s="2" t="s">
        <v>44</v>
      </c>
      <c r="C17">
        <v>1</v>
      </c>
      <c r="D17" s="1">
        <v>1.87</v>
      </c>
      <c r="E17" s="1">
        <f t="shared" si="0"/>
        <v>1.87</v>
      </c>
      <c r="F17" t="s">
        <v>46</v>
      </c>
      <c r="G17" t="s">
        <v>217</v>
      </c>
      <c r="H17" t="s">
        <v>218</v>
      </c>
      <c r="I17" t="s">
        <v>219</v>
      </c>
      <c r="J17" t="s">
        <v>220</v>
      </c>
      <c r="K17">
        <v>0</v>
      </c>
      <c r="L17">
        <f t="shared" si="1"/>
        <v>2</v>
      </c>
    </row>
    <row r="18" spans="1:12" x14ac:dyDescent="0.3">
      <c r="A18" t="s">
        <v>15</v>
      </c>
      <c r="B18" s="2" t="s">
        <v>34</v>
      </c>
      <c r="C18">
        <v>1</v>
      </c>
      <c r="D18" s="1">
        <v>1.86</v>
      </c>
      <c r="E18" s="1">
        <f t="shared" si="0"/>
        <v>1.86</v>
      </c>
      <c r="F18" t="s">
        <v>16</v>
      </c>
      <c r="G18" t="s">
        <v>221</v>
      </c>
      <c r="H18" t="s">
        <v>222</v>
      </c>
      <c r="I18" t="s">
        <v>223</v>
      </c>
      <c r="J18" s="4" t="s">
        <v>224</v>
      </c>
      <c r="K18">
        <v>0</v>
      </c>
      <c r="L18">
        <f t="shared" si="1"/>
        <v>2</v>
      </c>
    </row>
    <row r="19" spans="1:12" x14ac:dyDescent="0.3">
      <c r="A19" t="s">
        <v>17</v>
      </c>
      <c r="B19" s="2" t="s">
        <v>35</v>
      </c>
      <c r="C19">
        <v>1</v>
      </c>
      <c r="D19" s="1">
        <v>1.26</v>
      </c>
      <c r="E19" s="1">
        <f t="shared" si="0"/>
        <v>1.26</v>
      </c>
      <c r="F19" t="s">
        <v>43</v>
      </c>
      <c r="G19" t="s">
        <v>225</v>
      </c>
      <c r="H19" t="s">
        <v>226</v>
      </c>
      <c r="I19" t="s">
        <v>227</v>
      </c>
      <c r="J19" t="s">
        <v>228</v>
      </c>
      <c r="K19">
        <v>0</v>
      </c>
      <c r="L19">
        <f t="shared" si="1"/>
        <v>2</v>
      </c>
    </row>
    <row r="21" spans="1:12" x14ac:dyDescent="0.3">
      <c r="D21" s="6" t="s">
        <v>233</v>
      </c>
      <c r="E21" s="7">
        <f>SUM(E4:E19)</f>
        <v>10.5388</v>
      </c>
    </row>
  </sheetData>
  <mergeCells count="2">
    <mergeCell ref="A1:K1"/>
    <mergeCell ref="A2:K2"/>
  </mergeCells>
  <hyperlinks>
    <hyperlink ref="J4" r:id="rId1" xr:uid="{D23140EB-6429-4CAE-8170-E6A85C1A9105}"/>
    <hyperlink ref="J18" r:id="rId2" xr:uid="{02A2CB7A-A8EF-48C1-99C6-F59D87098B7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8F5D-2BFB-4307-9BF6-FA6CB9AC8B22}">
  <dimension ref="A1:K21"/>
  <sheetViews>
    <sheetView topLeftCell="A2" zoomScale="91" workbookViewId="0">
      <selection activeCell="A4" sqref="A4:K19"/>
    </sheetView>
  </sheetViews>
  <sheetFormatPr defaultRowHeight="14.4" x14ac:dyDescent="0.3"/>
  <cols>
    <col min="1" max="1" width="18.88671875" style="2" bestFit="1" customWidth="1"/>
    <col min="3" max="3" width="17.88671875" style="1" customWidth="1"/>
    <col min="4" max="4" width="14" style="1" bestFit="1" customWidth="1"/>
    <col min="5" max="5" width="12.109375" bestFit="1" customWidth="1"/>
    <col min="6" max="6" width="29.44140625" bestFit="1" customWidth="1"/>
    <col min="7" max="7" width="19.44140625" style="2" bestFit="1" customWidth="1"/>
    <col min="8" max="8" width="22.5546875" bestFit="1" customWidth="1"/>
    <col min="9" max="9" width="25.88671875" bestFit="1" customWidth="1"/>
    <col min="10" max="10" width="11.77734375" bestFit="1" customWidth="1"/>
    <col min="11" max="11" width="11.109375" style="13" bestFit="1" customWidth="1"/>
  </cols>
  <sheetData>
    <row r="1" spans="1:11" x14ac:dyDescent="0.3">
      <c r="A1" s="16" t="s">
        <v>172</v>
      </c>
      <c r="B1" s="16"/>
      <c r="C1" s="16"/>
      <c r="D1" s="16"/>
      <c r="E1" s="16"/>
      <c r="F1" s="16"/>
      <c r="G1" s="16"/>
      <c r="H1" s="16"/>
      <c r="I1" s="16"/>
      <c r="J1" s="16"/>
      <c r="K1" s="11"/>
    </row>
    <row r="2" spans="1:11" x14ac:dyDescent="0.3">
      <c r="A2" s="18" t="s">
        <v>125</v>
      </c>
      <c r="B2" s="18"/>
      <c r="C2" s="18"/>
      <c r="D2" s="18"/>
      <c r="E2" s="18"/>
      <c r="F2" s="18"/>
      <c r="G2" s="18"/>
      <c r="H2" s="18"/>
      <c r="I2" s="18"/>
      <c r="J2" s="18"/>
      <c r="K2" s="12"/>
    </row>
    <row r="3" spans="1:11" x14ac:dyDescent="0.3">
      <c r="A3" s="2" t="s">
        <v>19</v>
      </c>
      <c r="B3" t="s">
        <v>20</v>
      </c>
      <c r="C3" s="1" t="s">
        <v>21</v>
      </c>
      <c r="D3" s="1" t="s">
        <v>22</v>
      </c>
      <c r="E3" t="s">
        <v>0</v>
      </c>
      <c r="F3" t="s">
        <v>23</v>
      </c>
      <c r="G3" s="2" t="s">
        <v>24</v>
      </c>
      <c r="H3" t="s">
        <v>25</v>
      </c>
      <c r="I3" t="s">
        <v>26</v>
      </c>
      <c r="J3" t="s">
        <v>27</v>
      </c>
      <c r="K3" s="13" t="s">
        <v>237</v>
      </c>
    </row>
    <row r="4" spans="1:11" x14ac:dyDescent="0.3">
      <c r="A4" s="2" t="s">
        <v>133</v>
      </c>
      <c r="B4">
        <v>3</v>
      </c>
      <c r="C4" s="1">
        <v>0.45</v>
      </c>
      <c r="D4" s="1">
        <f>B4*C4</f>
        <v>1.35</v>
      </c>
      <c r="E4" t="s">
        <v>162</v>
      </c>
      <c r="F4" t="s">
        <v>190</v>
      </c>
      <c r="G4" s="2" t="s">
        <v>239</v>
      </c>
      <c r="H4" t="s">
        <v>240</v>
      </c>
      <c r="I4" t="s">
        <v>241</v>
      </c>
      <c r="J4">
        <v>0</v>
      </c>
      <c r="K4" s="13">
        <f>MAX(0, B4-J4+1)</f>
        <v>4</v>
      </c>
    </row>
    <row r="5" spans="1:11" x14ac:dyDescent="0.3">
      <c r="A5" s="2" t="s">
        <v>177</v>
      </c>
      <c r="B5">
        <v>2</v>
      </c>
      <c r="C5" s="1">
        <v>0.59</v>
      </c>
      <c r="D5" s="1">
        <f t="shared" ref="D5:D19" si="0">B5*C5</f>
        <v>1.18</v>
      </c>
      <c r="E5" t="s">
        <v>244</v>
      </c>
      <c r="F5" t="s">
        <v>190</v>
      </c>
      <c r="G5" s="2" t="s">
        <v>245</v>
      </c>
      <c r="H5" t="s">
        <v>246</v>
      </c>
      <c r="I5" t="s">
        <v>247</v>
      </c>
      <c r="J5">
        <v>0</v>
      </c>
      <c r="K5" s="13">
        <f t="shared" ref="K5:K19" si="1">MAX(0, B5-J5+1)</f>
        <v>3</v>
      </c>
    </row>
    <row r="6" spans="1:11" x14ac:dyDescent="0.3">
      <c r="A6" s="2" t="s">
        <v>136</v>
      </c>
      <c r="B6">
        <v>1</v>
      </c>
      <c r="C6" s="1">
        <v>0.89</v>
      </c>
      <c r="D6" s="1">
        <f t="shared" si="0"/>
        <v>0.89</v>
      </c>
      <c r="E6" t="s">
        <v>165</v>
      </c>
      <c r="F6" t="s">
        <v>190</v>
      </c>
      <c r="G6" s="2" t="s">
        <v>248</v>
      </c>
      <c r="H6" t="s">
        <v>249</v>
      </c>
      <c r="I6" t="s">
        <v>242</v>
      </c>
      <c r="J6">
        <v>0</v>
      </c>
      <c r="K6" s="13">
        <f t="shared" si="1"/>
        <v>2</v>
      </c>
    </row>
    <row r="7" spans="1:11" x14ac:dyDescent="0.3">
      <c r="A7" s="2" t="s">
        <v>134</v>
      </c>
      <c r="B7">
        <v>1</v>
      </c>
      <c r="C7" s="1">
        <v>1.04</v>
      </c>
      <c r="D7" s="1">
        <f t="shared" si="0"/>
        <v>1.04</v>
      </c>
      <c r="E7" t="s">
        <v>163</v>
      </c>
      <c r="F7" t="s">
        <v>190</v>
      </c>
      <c r="G7" s="2" t="s">
        <v>250</v>
      </c>
      <c r="H7" t="s">
        <v>251</v>
      </c>
      <c r="I7" t="s">
        <v>243</v>
      </c>
      <c r="J7">
        <v>0</v>
      </c>
      <c r="K7" s="13">
        <f t="shared" si="1"/>
        <v>2</v>
      </c>
    </row>
    <row r="8" spans="1:11" x14ac:dyDescent="0.3">
      <c r="A8" s="2" t="s">
        <v>173</v>
      </c>
      <c r="B8">
        <v>5</v>
      </c>
      <c r="C8" s="1">
        <v>0.21</v>
      </c>
      <c r="D8" s="1">
        <f t="shared" si="0"/>
        <v>1.05</v>
      </c>
      <c r="E8" t="s">
        <v>178</v>
      </c>
      <c r="F8" t="s">
        <v>252</v>
      </c>
      <c r="G8" s="2" t="s">
        <v>253</v>
      </c>
      <c r="H8" t="s">
        <v>254</v>
      </c>
      <c r="I8" s="4" t="s">
        <v>255</v>
      </c>
      <c r="J8">
        <v>20</v>
      </c>
      <c r="K8" s="13">
        <f t="shared" si="1"/>
        <v>0</v>
      </c>
    </row>
    <row r="9" spans="1:11" x14ac:dyDescent="0.3">
      <c r="A9" s="2" t="s">
        <v>174</v>
      </c>
      <c r="B9">
        <v>7</v>
      </c>
      <c r="C9" s="1">
        <v>0.15</v>
      </c>
      <c r="D9" s="1">
        <f t="shared" si="0"/>
        <v>1.05</v>
      </c>
      <c r="E9" t="s">
        <v>179</v>
      </c>
      <c r="F9" t="s">
        <v>252</v>
      </c>
      <c r="G9" s="2" t="s">
        <v>256</v>
      </c>
      <c r="H9" t="s">
        <v>257</v>
      </c>
      <c r="I9" s="4" t="s">
        <v>255</v>
      </c>
      <c r="J9">
        <v>20</v>
      </c>
      <c r="K9" s="13">
        <f t="shared" si="1"/>
        <v>0</v>
      </c>
    </row>
    <row r="10" spans="1:11" x14ac:dyDescent="0.3">
      <c r="A10" s="2" t="s">
        <v>175</v>
      </c>
      <c r="B10">
        <v>1</v>
      </c>
      <c r="C10" s="1">
        <v>0.92</v>
      </c>
      <c r="D10" s="1">
        <f t="shared" si="0"/>
        <v>0.92</v>
      </c>
      <c r="E10" t="s">
        <v>36</v>
      </c>
      <c r="F10" t="s">
        <v>258</v>
      </c>
      <c r="G10" s="2" t="s">
        <v>259</v>
      </c>
      <c r="H10" t="s">
        <v>260</v>
      </c>
      <c r="I10" t="s">
        <v>261</v>
      </c>
      <c r="J10">
        <v>0</v>
      </c>
      <c r="K10" s="13">
        <f t="shared" si="1"/>
        <v>2</v>
      </c>
    </row>
    <row r="11" spans="1:11" x14ac:dyDescent="0.3">
      <c r="A11" s="2" t="s">
        <v>176</v>
      </c>
      <c r="B11">
        <v>1</v>
      </c>
      <c r="C11" s="1">
        <v>7.95</v>
      </c>
      <c r="D11" s="1">
        <f t="shared" si="0"/>
        <v>7.95</v>
      </c>
      <c r="E11" t="s">
        <v>181</v>
      </c>
      <c r="F11" t="s">
        <v>262</v>
      </c>
      <c r="G11" s="2" t="s">
        <v>263</v>
      </c>
      <c r="H11" t="s">
        <v>36</v>
      </c>
      <c r="I11" s="4" t="s">
        <v>255</v>
      </c>
      <c r="J11">
        <v>3</v>
      </c>
      <c r="K11" s="13">
        <f t="shared" si="1"/>
        <v>0</v>
      </c>
    </row>
    <row r="12" spans="1:11" x14ac:dyDescent="0.3">
      <c r="A12" s="2" t="s">
        <v>138</v>
      </c>
      <c r="B12">
        <v>1</v>
      </c>
      <c r="C12" s="1">
        <v>8.99</v>
      </c>
      <c r="D12" s="1">
        <f t="shared" si="0"/>
        <v>8.99</v>
      </c>
      <c r="E12" t="s">
        <v>180</v>
      </c>
      <c r="F12" t="s">
        <v>262</v>
      </c>
      <c r="G12" s="2" t="s">
        <v>264</v>
      </c>
      <c r="H12" t="s">
        <v>36</v>
      </c>
      <c r="I12" s="4" t="s">
        <v>255</v>
      </c>
      <c r="J12">
        <v>10</v>
      </c>
      <c r="K12" s="13">
        <f t="shared" si="1"/>
        <v>0</v>
      </c>
    </row>
    <row r="13" spans="1:11" x14ac:dyDescent="0.3">
      <c r="A13" s="2" t="s">
        <v>44</v>
      </c>
      <c r="B13">
        <v>1</v>
      </c>
      <c r="C13" s="1">
        <v>6.18</v>
      </c>
      <c r="D13" s="1">
        <f t="shared" si="0"/>
        <v>6.18</v>
      </c>
      <c r="E13" t="s">
        <v>182</v>
      </c>
      <c r="F13" t="s">
        <v>265</v>
      </c>
      <c r="G13" s="2" t="s">
        <v>266</v>
      </c>
      <c r="H13" t="s">
        <v>267</v>
      </c>
      <c r="I13" s="4" t="s">
        <v>268</v>
      </c>
      <c r="J13">
        <v>0</v>
      </c>
      <c r="K13" s="13">
        <f t="shared" si="1"/>
        <v>2</v>
      </c>
    </row>
    <row r="14" spans="1:11" x14ac:dyDescent="0.3">
      <c r="A14" s="2" t="s">
        <v>269</v>
      </c>
      <c r="B14">
        <v>1</v>
      </c>
      <c r="C14" s="1">
        <v>2.4</v>
      </c>
      <c r="D14" s="1">
        <f t="shared" si="0"/>
        <v>2.4</v>
      </c>
      <c r="E14" t="s">
        <v>36</v>
      </c>
      <c r="F14" t="s">
        <v>258</v>
      </c>
      <c r="G14" s="2" t="s">
        <v>238</v>
      </c>
      <c r="H14" t="s">
        <v>270</v>
      </c>
      <c r="I14" t="s">
        <v>271</v>
      </c>
      <c r="J14">
        <v>0</v>
      </c>
      <c r="K14" s="13">
        <f t="shared" si="1"/>
        <v>2</v>
      </c>
    </row>
    <row r="15" spans="1:11" x14ac:dyDescent="0.3">
      <c r="A15" s="2" t="s">
        <v>29</v>
      </c>
      <c r="B15">
        <v>1</v>
      </c>
      <c r="C15" s="1">
        <v>0.18</v>
      </c>
      <c r="D15" s="1">
        <f t="shared" si="0"/>
        <v>0.18</v>
      </c>
      <c r="E15" t="s">
        <v>40</v>
      </c>
      <c r="F15" t="s">
        <v>190</v>
      </c>
      <c r="G15" s="2" t="s">
        <v>272</v>
      </c>
      <c r="H15" t="s">
        <v>273</v>
      </c>
      <c r="I15" t="s">
        <v>274</v>
      </c>
      <c r="J15">
        <v>0</v>
      </c>
      <c r="K15" s="13">
        <f t="shared" si="1"/>
        <v>2</v>
      </c>
    </row>
    <row r="16" spans="1:11" x14ac:dyDescent="0.3">
      <c r="A16" s="2" t="s">
        <v>29</v>
      </c>
      <c r="B16">
        <v>1</v>
      </c>
      <c r="C16" s="1">
        <v>0.18</v>
      </c>
      <c r="D16" s="1">
        <f t="shared" si="0"/>
        <v>0.18</v>
      </c>
      <c r="E16" t="s">
        <v>42</v>
      </c>
      <c r="F16" t="s">
        <v>190</v>
      </c>
      <c r="G16" s="2" t="s">
        <v>275</v>
      </c>
      <c r="H16" t="s">
        <v>276</v>
      </c>
      <c r="I16" t="s">
        <v>274</v>
      </c>
      <c r="J16">
        <v>0</v>
      </c>
      <c r="K16" s="13">
        <f t="shared" si="1"/>
        <v>2</v>
      </c>
    </row>
    <row r="17" spans="1:11" x14ac:dyDescent="0.3">
      <c r="A17" s="2" t="s">
        <v>29</v>
      </c>
      <c r="B17">
        <v>1</v>
      </c>
      <c r="C17" s="1">
        <v>0.18</v>
      </c>
      <c r="D17" s="1">
        <f t="shared" si="0"/>
        <v>0.18</v>
      </c>
      <c r="E17" t="s">
        <v>41</v>
      </c>
      <c r="F17" t="s">
        <v>190</v>
      </c>
      <c r="G17" s="2" t="s">
        <v>277</v>
      </c>
      <c r="H17" t="s">
        <v>278</v>
      </c>
      <c r="I17" t="s">
        <v>274</v>
      </c>
      <c r="J17">
        <v>0</v>
      </c>
      <c r="K17" s="13">
        <f t="shared" si="1"/>
        <v>2</v>
      </c>
    </row>
    <row r="18" spans="1:11" x14ac:dyDescent="0.3">
      <c r="A18" s="2" t="s">
        <v>29</v>
      </c>
      <c r="B18">
        <v>3</v>
      </c>
      <c r="C18" s="1">
        <v>9.4000000000000004E-3</v>
      </c>
      <c r="D18" s="1">
        <f t="shared" si="0"/>
        <v>2.8200000000000003E-2</v>
      </c>
      <c r="E18" t="s">
        <v>183</v>
      </c>
      <c r="F18" t="s">
        <v>209</v>
      </c>
      <c r="G18" s="2" t="s">
        <v>279</v>
      </c>
      <c r="H18" t="s">
        <v>280</v>
      </c>
      <c r="I18" t="s">
        <v>281</v>
      </c>
      <c r="J18">
        <v>0</v>
      </c>
      <c r="K18" s="13">
        <v>100</v>
      </c>
    </row>
    <row r="19" spans="1:11" x14ac:dyDescent="0.3">
      <c r="A19" s="2" t="s">
        <v>44</v>
      </c>
      <c r="B19">
        <v>1</v>
      </c>
      <c r="C19" s="1">
        <v>1.22</v>
      </c>
      <c r="D19" s="1">
        <f t="shared" si="0"/>
        <v>1.22</v>
      </c>
      <c r="E19" t="s">
        <v>184</v>
      </c>
      <c r="F19" t="s">
        <v>198</v>
      </c>
      <c r="G19" s="2" t="s">
        <v>283</v>
      </c>
      <c r="H19" t="s">
        <v>284</v>
      </c>
      <c r="I19" t="s">
        <v>193</v>
      </c>
      <c r="J19">
        <v>0</v>
      </c>
      <c r="K19" s="13">
        <f t="shared" si="1"/>
        <v>2</v>
      </c>
    </row>
    <row r="21" spans="1:11" x14ac:dyDescent="0.3">
      <c r="C21" s="6" t="s">
        <v>233</v>
      </c>
      <c r="D21" s="6">
        <f>SUM(D4:D20)</f>
        <v>34.788199999999996</v>
      </c>
    </row>
  </sheetData>
  <mergeCells count="2">
    <mergeCell ref="A1:J1"/>
    <mergeCell ref="A2:J2"/>
  </mergeCells>
  <hyperlinks>
    <hyperlink ref="I8" r:id="rId1" xr:uid="{899A60D3-FFA4-42E8-9C20-2E2365E7B1E9}"/>
    <hyperlink ref="I9" r:id="rId2" xr:uid="{8F73BD05-3875-4BCB-B3B6-F5576CAB3583}"/>
    <hyperlink ref="I11" r:id="rId3" xr:uid="{57C5F62E-8808-47A3-B2A3-709B387278AB}"/>
    <hyperlink ref="I12" r:id="rId4" xr:uid="{56B83C61-4D0B-4ED1-8697-FD5F996A96D1}"/>
    <hyperlink ref="I13" r:id="rId5" xr:uid="{EC97CA0C-5931-4C7C-99E2-38F896D6EAE0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8662-5545-4DE2-9512-1A1E3FF1B96B}">
  <dimension ref="A1:K57"/>
  <sheetViews>
    <sheetView topLeftCell="A51" zoomScale="85" zoomScaleNormal="85" workbookViewId="0">
      <selection activeCell="A4" sqref="A4:K55"/>
    </sheetView>
  </sheetViews>
  <sheetFormatPr defaultRowHeight="14.4" x14ac:dyDescent="0.3"/>
  <cols>
    <col min="1" max="1" width="59.44140625" style="3" customWidth="1"/>
    <col min="2" max="2" width="57.33203125" style="2" bestFit="1" customWidth="1"/>
    <col min="3" max="3" width="8" bestFit="1" customWidth="1"/>
    <col min="4" max="4" width="18.33203125" style="1" bestFit="1" customWidth="1"/>
    <col min="5" max="5" width="11.6640625" style="1" bestFit="1" customWidth="1"/>
    <col min="6" max="6" width="20.5546875" bestFit="1" customWidth="1"/>
    <col min="7" max="7" width="30" bestFit="1" customWidth="1"/>
    <col min="8" max="8" width="22.21875" style="2" bestFit="1" customWidth="1"/>
    <col min="9" max="9" width="27.21875" bestFit="1" customWidth="1"/>
    <col min="10" max="10" width="49" bestFit="1" customWidth="1"/>
    <col min="11" max="11" width="11.109375" bestFit="1" customWidth="1"/>
  </cols>
  <sheetData>
    <row r="1" spans="1:11" x14ac:dyDescent="0.3">
      <c r="A1" s="16" t="s">
        <v>158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18" t="s">
        <v>125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3">
      <c r="A3" s="3" t="s">
        <v>18</v>
      </c>
      <c r="B3" s="2" t="s">
        <v>19</v>
      </c>
      <c r="C3" t="s">
        <v>20</v>
      </c>
      <c r="D3" s="1" t="s">
        <v>21</v>
      </c>
      <c r="E3" s="1" t="s">
        <v>22</v>
      </c>
      <c r="F3" t="s">
        <v>0</v>
      </c>
      <c r="G3" t="s">
        <v>23</v>
      </c>
      <c r="H3" s="2" t="s">
        <v>24</v>
      </c>
      <c r="I3" t="s">
        <v>25</v>
      </c>
      <c r="J3" t="s">
        <v>26</v>
      </c>
      <c r="K3" t="s">
        <v>27</v>
      </c>
    </row>
    <row r="4" spans="1:11" ht="28.8" x14ac:dyDescent="0.3">
      <c r="A4" s="3" t="s">
        <v>48</v>
      </c>
      <c r="B4" s="2" t="s">
        <v>29</v>
      </c>
      <c r="C4">
        <v>21</v>
      </c>
      <c r="D4" s="1">
        <v>0</v>
      </c>
      <c r="E4" s="1">
        <f>C4*D4</f>
        <v>0</v>
      </c>
      <c r="F4" t="s">
        <v>3</v>
      </c>
      <c r="G4" t="s">
        <v>234</v>
      </c>
      <c r="H4" s="2" t="s">
        <v>235</v>
      </c>
      <c r="I4" t="s">
        <v>236</v>
      </c>
      <c r="J4" t="s">
        <v>189</v>
      </c>
      <c r="K4">
        <v>70</v>
      </c>
    </row>
    <row r="5" spans="1:11" x14ac:dyDescent="0.3">
      <c r="A5" s="3" t="s">
        <v>49</v>
      </c>
      <c r="B5" s="2" t="s">
        <v>126</v>
      </c>
      <c r="C5">
        <v>6</v>
      </c>
      <c r="D5" s="1">
        <v>0</v>
      </c>
      <c r="E5" s="1">
        <f t="shared" ref="E5:E55" si="0">C5*D5</f>
        <v>0</v>
      </c>
      <c r="F5" t="s">
        <v>50</v>
      </c>
      <c r="G5" t="s">
        <v>234</v>
      </c>
      <c r="H5" s="2" t="s">
        <v>285</v>
      </c>
      <c r="I5" t="s">
        <v>286</v>
      </c>
      <c r="J5" t="s">
        <v>287</v>
      </c>
      <c r="K5">
        <v>9</v>
      </c>
    </row>
    <row r="6" spans="1:11" x14ac:dyDescent="0.3">
      <c r="A6" s="3" t="s">
        <v>51</v>
      </c>
      <c r="B6" s="2" t="s">
        <v>127</v>
      </c>
      <c r="C6">
        <v>6</v>
      </c>
      <c r="D6" s="1">
        <v>0.24</v>
      </c>
      <c r="E6" s="1">
        <f t="shared" si="0"/>
        <v>1.44</v>
      </c>
      <c r="F6" t="s">
        <v>52</v>
      </c>
      <c r="G6" t="s">
        <v>337</v>
      </c>
      <c r="H6" s="2" t="s">
        <v>53</v>
      </c>
      <c r="I6" t="s">
        <v>338</v>
      </c>
      <c r="J6" t="s">
        <v>339</v>
      </c>
      <c r="K6">
        <v>0</v>
      </c>
    </row>
    <row r="7" spans="1:11" x14ac:dyDescent="0.3">
      <c r="A7" s="3" t="s">
        <v>54</v>
      </c>
      <c r="B7" s="2" t="s">
        <v>29</v>
      </c>
      <c r="C7">
        <v>1</v>
      </c>
      <c r="D7" s="1">
        <v>3.4000000000000002E-2</v>
      </c>
      <c r="E7" s="1">
        <f t="shared" si="0"/>
        <v>3.4000000000000002E-2</v>
      </c>
      <c r="F7" t="s">
        <v>55</v>
      </c>
      <c r="G7" t="s">
        <v>234</v>
      </c>
      <c r="H7" s="2" t="s">
        <v>341</v>
      </c>
      <c r="I7" s="2" t="s">
        <v>340</v>
      </c>
      <c r="J7" t="s">
        <v>342</v>
      </c>
      <c r="K7">
        <v>0</v>
      </c>
    </row>
    <row r="8" spans="1:11" x14ac:dyDescent="0.3">
      <c r="A8" s="3" t="s">
        <v>56</v>
      </c>
      <c r="B8" s="2" t="s">
        <v>29</v>
      </c>
      <c r="C8">
        <v>1</v>
      </c>
      <c r="D8" s="1">
        <v>3.4000000000000002E-2</v>
      </c>
      <c r="E8" s="1">
        <f t="shared" si="0"/>
        <v>3.4000000000000002E-2</v>
      </c>
      <c r="F8" t="s">
        <v>57</v>
      </c>
      <c r="G8" t="s">
        <v>234</v>
      </c>
      <c r="H8" s="2" t="s">
        <v>343</v>
      </c>
      <c r="I8" t="s">
        <v>344</v>
      </c>
      <c r="J8" t="s">
        <v>342</v>
      </c>
      <c r="K8">
        <v>0</v>
      </c>
    </row>
    <row r="9" spans="1:11" x14ac:dyDescent="0.3">
      <c r="A9" s="3" t="s">
        <v>58</v>
      </c>
      <c r="B9" s="2" t="s">
        <v>29</v>
      </c>
      <c r="C9">
        <v>1</v>
      </c>
      <c r="D9" s="1">
        <v>3.7999999999999999E-2</v>
      </c>
      <c r="E9" s="1">
        <f t="shared" si="0"/>
        <v>3.7999999999999999E-2</v>
      </c>
      <c r="F9" t="s">
        <v>59</v>
      </c>
      <c r="G9" t="s">
        <v>234</v>
      </c>
      <c r="H9" t="s">
        <v>345</v>
      </c>
      <c r="I9" t="s">
        <v>346</v>
      </c>
      <c r="J9" t="s">
        <v>342</v>
      </c>
      <c r="K9">
        <v>0</v>
      </c>
    </row>
    <row r="10" spans="1:11" x14ac:dyDescent="0.3">
      <c r="A10" t="s">
        <v>155</v>
      </c>
      <c r="B10" s="2" t="s">
        <v>29</v>
      </c>
      <c r="C10">
        <v>4</v>
      </c>
      <c r="D10" s="1">
        <v>0.18</v>
      </c>
      <c r="E10" s="1">
        <f t="shared" si="0"/>
        <v>0.72</v>
      </c>
      <c r="F10" t="s">
        <v>40</v>
      </c>
      <c r="G10" t="s">
        <v>190</v>
      </c>
      <c r="H10" s="2" t="s">
        <v>272</v>
      </c>
      <c r="I10" t="s">
        <v>273</v>
      </c>
      <c r="J10" t="s">
        <v>274</v>
      </c>
      <c r="K10">
        <v>0</v>
      </c>
    </row>
    <row r="11" spans="1:11" x14ac:dyDescent="0.3">
      <c r="A11" t="s">
        <v>156</v>
      </c>
      <c r="B11" s="2" t="s">
        <v>29</v>
      </c>
      <c r="C11">
        <v>3</v>
      </c>
      <c r="D11" s="1">
        <v>0.18</v>
      </c>
      <c r="E11" s="1">
        <f t="shared" si="0"/>
        <v>0.54</v>
      </c>
      <c r="F11" t="s">
        <v>41</v>
      </c>
      <c r="G11" t="s">
        <v>190</v>
      </c>
      <c r="H11" s="2" t="s">
        <v>277</v>
      </c>
      <c r="I11" t="s">
        <v>278</v>
      </c>
      <c r="J11" t="s">
        <v>274</v>
      </c>
      <c r="K11">
        <v>0</v>
      </c>
    </row>
    <row r="12" spans="1:11" x14ac:dyDescent="0.3">
      <c r="A12" t="s">
        <v>157</v>
      </c>
      <c r="B12" s="2" t="s">
        <v>29</v>
      </c>
      <c r="C12">
        <v>5</v>
      </c>
      <c r="D12" s="1">
        <v>0.18</v>
      </c>
      <c r="E12" s="1">
        <f t="shared" si="0"/>
        <v>0.89999999999999991</v>
      </c>
      <c r="F12" t="s">
        <v>42</v>
      </c>
      <c r="G12" t="s">
        <v>190</v>
      </c>
      <c r="H12" s="2" t="s">
        <v>275</v>
      </c>
      <c r="I12" t="s">
        <v>276</v>
      </c>
      <c r="J12" t="s">
        <v>274</v>
      </c>
      <c r="K12">
        <v>0</v>
      </c>
    </row>
    <row r="13" spans="1:11" ht="28.8" x14ac:dyDescent="0.3">
      <c r="A13" s="3" t="s">
        <v>60</v>
      </c>
      <c r="B13" s="2" t="s">
        <v>128</v>
      </c>
      <c r="C13">
        <v>11</v>
      </c>
      <c r="D13" s="1">
        <v>0.123</v>
      </c>
      <c r="E13" s="1">
        <f t="shared" si="0"/>
        <v>1.353</v>
      </c>
      <c r="F13" t="s">
        <v>61</v>
      </c>
      <c r="G13" t="s">
        <v>312</v>
      </c>
      <c r="H13" s="2" t="s">
        <v>62</v>
      </c>
      <c r="I13" t="s">
        <v>347</v>
      </c>
      <c r="J13" t="s">
        <v>348</v>
      </c>
      <c r="K13">
        <v>0</v>
      </c>
    </row>
    <row r="14" spans="1:11" x14ac:dyDescent="0.3">
      <c r="A14" s="3" t="s">
        <v>63</v>
      </c>
      <c r="B14" s="2" t="s">
        <v>129</v>
      </c>
      <c r="C14">
        <v>1</v>
      </c>
      <c r="D14" s="1">
        <v>1.37</v>
      </c>
      <c r="E14" s="1">
        <f t="shared" si="0"/>
        <v>1.37</v>
      </c>
      <c r="F14" t="s">
        <v>159</v>
      </c>
      <c r="G14" t="s">
        <v>354</v>
      </c>
      <c r="H14" s="2" t="s">
        <v>353</v>
      </c>
      <c r="I14" t="s">
        <v>355</v>
      </c>
      <c r="J14" t="s">
        <v>356</v>
      </c>
      <c r="K14">
        <v>0</v>
      </c>
    </row>
    <row r="15" spans="1:11" ht="57.6" x14ac:dyDescent="0.3">
      <c r="A15" s="3" t="s">
        <v>64</v>
      </c>
      <c r="B15" s="2" t="s">
        <v>130</v>
      </c>
      <c r="C15">
        <v>33</v>
      </c>
      <c r="D15" s="1">
        <v>0.13400000000000001</v>
      </c>
      <c r="E15" s="1">
        <f t="shared" si="0"/>
        <v>4.4220000000000006</v>
      </c>
      <c r="F15" t="s">
        <v>160</v>
      </c>
      <c r="G15" t="s">
        <v>357</v>
      </c>
      <c r="H15" s="2" t="s">
        <v>358</v>
      </c>
      <c r="I15" t="s">
        <v>359</v>
      </c>
      <c r="J15" t="s">
        <v>360</v>
      </c>
      <c r="K15">
        <v>0</v>
      </c>
    </row>
    <row r="16" spans="1:11" x14ac:dyDescent="0.3">
      <c r="A16" s="3" t="s">
        <v>65</v>
      </c>
      <c r="B16" s="2" t="s">
        <v>131</v>
      </c>
      <c r="C16">
        <v>1</v>
      </c>
      <c r="D16" s="1">
        <v>0.32</v>
      </c>
      <c r="E16" s="1">
        <f t="shared" si="0"/>
        <v>0.32</v>
      </c>
      <c r="F16" t="s">
        <v>161</v>
      </c>
      <c r="G16" t="s">
        <v>350</v>
      </c>
      <c r="H16" s="2" t="s">
        <v>349</v>
      </c>
      <c r="I16" t="s">
        <v>351</v>
      </c>
      <c r="J16" t="s">
        <v>352</v>
      </c>
      <c r="K16">
        <v>0</v>
      </c>
    </row>
    <row r="17" spans="1:11" x14ac:dyDescent="0.3">
      <c r="A17" s="3" t="s">
        <v>66</v>
      </c>
      <c r="B17" s="2" t="s">
        <v>44</v>
      </c>
      <c r="C17">
        <v>1</v>
      </c>
      <c r="D17" s="1">
        <v>0.24</v>
      </c>
      <c r="E17" s="1">
        <f t="shared" si="0"/>
        <v>0.24</v>
      </c>
      <c r="F17" t="s">
        <v>67</v>
      </c>
      <c r="G17" t="s">
        <v>363</v>
      </c>
      <c r="H17" t="s">
        <v>365</v>
      </c>
      <c r="I17" t="s">
        <v>366</v>
      </c>
      <c r="J17" t="s">
        <v>367</v>
      </c>
      <c r="K17">
        <v>0</v>
      </c>
    </row>
    <row r="18" spans="1:11" x14ac:dyDescent="0.3">
      <c r="A18" s="3" t="s">
        <v>68</v>
      </c>
      <c r="B18" s="2" t="s">
        <v>44</v>
      </c>
      <c r="C18">
        <v>1</v>
      </c>
      <c r="D18" s="1">
        <v>0.24</v>
      </c>
      <c r="E18" s="1">
        <f t="shared" si="0"/>
        <v>0.24</v>
      </c>
      <c r="F18" t="s">
        <v>69</v>
      </c>
      <c r="G18" t="s">
        <v>363</v>
      </c>
      <c r="H18" s="2" t="s">
        <v>361</v>
      </c>
      <c r="I18" t="s">
        <v>362</v>
      </c>
      <c r="J18" t="s">
        <v>364</v>
      </c>
      <c r="K18">
        <v>0</v>
      </c>
    </row>
    <row r="19" spans="1:11" x14ac:dyDescent="0.3">
      <c r="A19" s="3" t="s">
        <v>375</v>
      </c>
      <c r="B19" s="2" t="s">
        <v>44</v>
      </c>
      <c r="C19">
        <v>4</v>
      </c>
      <c r="D19" s="1">
        <v>0.22</v>
      </c>
      <c r="E19" s="1">
        <f t="shared" si="0"/>
        <v>0.88</v>
      </c>
      <c r="F19" t="s">
        <v>368</v>
      </c>
      <c r="G19" t="s">
        <v>369</v>
      </c>
      <c r="H19" s="2" t="s">
        <v>370</v>
      </c>
      <c r="I19" t="s">
        <v>371</v>
      </c>
      <c r="J19" t="s">
        <v>372</v>
      </c>
      <c r="K19">
        <v>0</v>
      </c>
    </row>
    <row r="20" spans="1:11" x14ac:dyDescent="0.3">
      <c r="A20" s="3" t="s">
        <v>70</v>
      </c>
      <c r="B20" s="2" t="s">
        <v>132</v>
      </c>
      <c r="C20">
        <v>2</v>
      </c>
      <c r="D20" s="1">
        <v>0.21</v>
      </c>
      <c r="E20" s="1">
        <f t="shared" si="0"/>
        <v>0.42</v>
      </c>
      <c r="F20" t="s">
        <v>178</v>
      </c>
      <c r="G20" t="s">
        <v>252</v>
      </c>
      <c r="H20" s="2" t="s">
        <v>253</v>
      </c>
      <c r="I20" t="s">
        <v>254</v>
      </c>
      <c r="J20" s="4" t="s">
        <v>255</v>
      </c>
      <c r="K20">
        <v>20</v>
      </c>
    </row>
    <row r="21" spans="1:11" x14ac:dyDescent="0.3">
      <c r="A21" s="3" t="s">
        <v>71</v>
      </c>
      <c r="B21" s="2" t="s">
        <v>44</v>
      </c>
      <c r="C21">
        <v>1</v>
      </c>
      <c r="D21" s="1">
        <v>3.69</v>
      </c>
      <c r="E21" s="1">
        <f t="shared" si="0"/>
        <v>3.69</v>
      </c>
      <c r="F21" t="s">
        <v>373</v>
      </c>
      <c r="G21" t="s">
        <v>258</v>
      </c>
      <c r="H21" s="2" t="s">
        <v>72</v>
      </c>
      <c r="I21" t="s">
        <v>374</v>
      </c>
      <c r="J21" t="s">
        <v>372</v>
      </c>
      <c r="K21">
        <v>0</v>
      </c>
    </row>
    <row r="22" spans="1:11" x14ac:dyDescent="0.3">
      <c r="A22" s="3" t="s">
        <v>73</v>
      </c>
      <c r="B22" s="2" t="s">
        <v>44</v>
      </c>
      <c r="C22">
        <v>1</v>
      </c>
      <c r="D22" s="1">
        <v>1.22</v>
      </c>
      <c r="E22" s="1">
        <f t="shared" si="0"/>
        <v>1.22</v>
      </c>
      <c r="F22" t="s">
        <v>74</v>
      </c>
      <c r="G22" t="s">
        <v>198</v>
      </c>
      <c r="H22" s="2" t="s">
        <v>283</v>
      </c>
      <c r="I22" s="2" t="s">
        <v>284</v>
      </c>
      <c r="J22" t="s">
        <v>372</v>
      </c>
      <c r="K22">
        <v>0</v>
      </c>
    </row>
    <row r="23" spans="1:11" x14ac:dyDescent="0.3">
      <c r="A23" s="3" t="s">
        <v>75</v>
      </c>
      <c r="B23" s="2" t="s">
        <v>76</v>
      </c>
      <c r="C23">
        <v>1</v>
      </c>
      <c r="D23" s="1">
        <v>0.54</v>
      </c>
      <c r="E23" s="1">
        <f t="shared" si="0"/>
        <v>0.54</v>
      </c>
      <c r="F23" t="s">
        <v>76</v>
      </c>
      <c r="G23" t="s">
        <v>376</v>
      </c>
      <c r="H23" s="2" t="s">
        <v>282</v>
      </c>
      <c r="I23" t="s">
        <v>377</v>
      </c>
      <c r="J23" t="s">
        <v>193</v>
      </c>
      <c r="K23">
        <v>0</v>
      </c>
    </row>
    <row r="24" spans="1:11" x14ac:dyDescent="0.3">
      <c r="A24" s="3" t="s">
        <v>77</v>
      </c>
      <c r="B24" s="2" t="s">
        <v>133</v>
      </c>
      <c r="C24">
        <v>3</v>
      </c>
      <c r="D24" s="1">
        <v>0.45</v>
      </c>
      <c r="E24" s="1">
        <f t="shared" si="0"/>
        <v>1.35</v>
      </c>
      <c r="F24" t="s">
        <v>162</v>
      </c>
      <c r="G24" t="s">
        <v>190</v>
      </c>
      <c r="H24" s="2" t="s">
        <v>239</v>
      </c>
      <c r="I24" t="s">
        <v>240</v>
      </c>
      <c r="J24" t="s">
        <v>241</v>
      </c>
      <c r="K24">
        <v>0</v>
      </c>
    </row>
    <row r="25" spans="1:11" x14ac:dyDescent="0.3">
      <c r="A25" s="3" t="s">
        <v>78</v>
      </c>
      <c r="B25" s="2" t="s">
        <v>134</v>
      </c>
      <c r="C25">
        <v>1</v>
      </c>
      <c r="D25" s="1">
        <v>1.04</v>
      </c>
      <c r="E25" s="1">
        <f t="shared" si="0"/>
        <v>1.04</v>
      </c>
      <c r="F25" t="s">
        <v>163</v>
      </c>
      <c r="G25" t="s">
        <v>190</v>
      </c>
      <c r="H25" s="2" t="s">
        <v>250</v>
      </c>
      <c r="I25" t="s">
        <v>251</v>
      </c>
      <c r="J25" t="s">
        <v>243</v>
      </c>
      <c r="K25">
        <v>0</v>
      </c>
    </row>
    <row r="26" spans="1:11" x14ac:dyDescent="0.3">
      <c r="A26" s="3" t="s">
        <v>79</v>
      </c>
      <c r="B26" s="2" t="s">
        <v>135</v>
      </c>
      <c r="C26">
        <v>1</v>
      </c>
      <c r="D26" s="1">
        <v>0.45</v>
      </c>
      <c r="E26" s="1">
        <f t="shared" si="0"/>
        <v>0.45</v>
      </c>
      <c r="F26" t="s">
        <v>164</v>
      </c>
      <c r="G26" t="s">
        <v>190</v>
      </c>
      <c r="H26" s="2">
        <v>61201021621</v>
      </c>
      <c r="I26" t="s">
        <v>288</v>
      </c>
      <c r="J26" t="s">
        <v>289</v>
      </c>
      <c r="K26">
        <v>0</v>
      </c>
    </row>
    <row r="27" spans="1:11" x14ac:dyDescent="0.3">
      <c r="A27" s="3" t="s">
        <v>80</v>
      </c>
      <c r="B27" s="2" t="s">
        <v>136</v>
      </c>
      <c r="C27">
        <v>1</v>
      </c>
      <c r="D27" s="1">
        <v>0.89</v>
      </c>
      <c r="E27" s="1">
        <f t="shared" si="0"/>
        <v>0.89</v>
      </c>
      <c r="F27" t="s">
        <v>165</v>
      </c>
      <c r="G27" t="s">
        <v>190</v>
      </c>
      <c r="H27" s="2" t="s">
        <v>248</v>
      </c>
      <c r="I27" t="s">
        <v>249</v>
      </c>
      <c r="J27" t="s">
        <v>242</v>
      </c>
      <c r="K27">
        <v>0</v>
      </c>
    </row>
    <row r="28" spans="1:11" x14ac:dyDescent="0.3">
      <c r="A28" s="3" t="s">
        <v>81</v>
      </c>
      <c r="B28" s="2" t="s">
        <v>137</v>
      </c>
      <c r="C28">
        <v>1</v>
      </c>
      <c r="D28" s="1">
        <v>0.15</v>
      </c>
      <c r="E28" s="1">
        <f t="shared" si="0"/>
        <v>0.15</v>
      </c>
      <c r="F28" t="s">
        <v>179</v>
      </c>
      <c r="G28" t="s">
        <v>252</v>
      </c>
      <c r="H28" s="2" t="s">
        <v>256</v>
      </c>
      <c r="I28" t="s">
        <v>257</v>
      </c>
      <c r="J28" s="4" t="s">
        <v>255</v>
      </c>
      <c r="K28">
        <v>20</v>
      </c>
    </row>
    <row r="29" spans="1:11" x14ac:dyDescent="0.3">
      <c r="A29" s="3" t="s">
        <v>82</v>
      </c>
      <c r="B29" s="2" t="s">
        <v>138</v>
      </c>
      <c r="C29">
        <v>1</v>
      </c>
      <c r="D29" s="1">
        <v>0</v>
      </c>
      <c r="E29" s="1">
        <f t="shared" si="0"/>
        <v>0</v>
      </c>
      <c r="F29" t="s">
        <v>290</v>
      </c>
      <c r="G29" t="s">
        <v>262</v>
      </c>
      <c r="H29" s="2" t="s">
        <v>291</v>
      </c>
      <c r="I29" t="s">
        <v>36</v>
      </c>
      <c r="J29" s="4" t="s">
        <v>255</v>
      </c>
      <c r="K29">
        <v>10</v>
      </c>
    </row>
    <row r="30" spans="1:11" x14ac:dyDescent="0.3">
      <c r="A30" s="3" t="s">
        <v>83</v>
      </c>
      <c r="B30" s="2" t="s">
        <v>44</v>
      </c>
      <c r="C30">
        <v>1</v>
      </c>
      <c r="D30" s="1">
        <v>1.25</v>
      </c>
      <c r="E30" s="1">
        <f t="shared" si="0"/>
        <v>1.25</v>
      </c>
      <c r="F30" t="s">
        <v>84</v>
      </c>
      <c r="G30" t="s">
        <v>378</v>
      </c>
      <c r="H30" s="2" t="s">
        <v>85</v>
      </c>
      <c r="I30" t="s">
        <v>379</v>
      </c>
      <c r="J30" t="s">
        <v>380</v>
      </c>
      <c r="K30">
        <v>0</v>
      </c>
    </row>
    <row r="31" spans="1:11" x14ac:dyDescent="0.3">
      <c r="A31" s="3" t="s">
        <v>86</v>
      </c>
      <c r="B31" s="2" t="s">
        <v>140</v>
      </c>
      <c r="C31">
        <v>4</v>
      </c>
      <c r="D31" s="1">
        <v>0.89</v>
      </c>
      <c r="E31" s="1">
        <f t="shared" si="0"/>
        <v>3.56</v>
      </c>
      <c r="F31" t="s">
        <v>36</v>
      </c>
      <c r="G31" t="s">
        <v>312</v>
      </c>
      <c r="H31" s="2" t="s">
        <v>381</v>
      </c>
      <c r="I31" t="s">
        <v>382</v>
      </c>
      <c r="J31" t="s">
        <v>383</v>
      </c>
      <c r="K31">
        <v>0</v>
      </c>
    </row>
    <row r="32" spans="1:11" x14ac:dyDescent="0.3">
      <c r="A32" s="3" t="s">
        <v>87</v>
      </c>
      <c r="B32" s="2" t="s">
        <v>139</v>
      </c>
      <c r="C32">
        <v>8</v>
      </c>
      <c r="D32" s="1">
        <v>0.28000000000000003</v>
      </c>
      <c r="E32" s="1">
        <f t="shared" si="0"/>
        <v>2.2400000000000002</v>
      </c>
      <c r="F32" t="s">
        <v>36</v>
      </c>
      <c r="G32" t="s">
        <v>312</v>
      </c>
      <c r="H32" t="s">
        <v>384</v>
      </c>
      <c r="I32" t="s">
        <v>385</v>
      </c>
      <c r="J32" t="s">
        <v>386</v>
      </c>
      <c r="K32">
        <v>0</v>
      </c>
    </row>
    <row r="33" spans="1:11" ht="43.2" x14ac:dyDescent="0.3">
      <c r="A33" s="3" t="s">
        <v>88</v>
      </c>
      <c r="B33" s="2" t="s">
        <v>29</v>
      </c>
      <c r="C33">
        <v>24</v>
      </c>
      <c r="D33" s="1">
        <v>0</v>
      </c>
      <c r="E33" s="1">
        <f t="shared" si="0"/>
        <v>0</v>
      </c>
      <c r="F33" t="s">
        <v>47</v>
      </c>
      <c r="G33" t="s">
        <v>209</v>
      </c>
      <c r="H33" s="2" t="s">
        <v>215</v>
      </c>
      <c r="I33" t="s">
        <v>216</v>
      </c>
      <c r="J33" t="s">
        <v>212</v>
      </c>
      <c r="K33">
        <v>70</v>
      </c>
    </row>
    <row r="34" spans="1:11" ht="43.2" x14ac:dyDescent="0.3">
      <c r="A34" s="3" t="s">
        <v>89</v>
      </c>
      <c r="B34" s="2" t="s">
        <v>29</v>
      </c>
      <c r="C34">
        <v>33</v>
      </c>
      <c r="D34" s="1">
        <v>0</v>
      </c>
      <c r="E34" s="1">
        <f t="shared" si="0"/>
        <v>0</v>
      </c>
      <c r="F34" t="s">
        <v>46</v>
      </c>
      <c r="G34" t="s">
        <v>209</v>
      </c>
      <c r="H34" s="5" t="s">
        <v>210</v>
      </c>
      <c r="I34" t="s">
        <v>211</v>
      </c>
      <c r="J34" t="s">
        <v>212</v>
      </c>
      <c r="K34">
        <v>70</v>
      </c>
    </row>
    <row r="35" spans="1:11" ht="28.8" x14ac:dyDescent="0.3">
      <c r="A35" s="3" t="s">
        <v>166</v>
      </c>
      <c r="B35" s="2" t="s">
        <v>29</v>
      </c>
      <c r="C35">
        <v>12</v>
      </c>
      <c r="D35" s="1">
        <v>0</v>
      </c>
      <c r="E35" s="1">
        <f t="shared" si="0"/>
        <v>0</v>
      </c>
      <c r="F35" t="s">
        <v>12</v>
      </c>
      <c r="G35" t="s">
        <v>209</v>
      </c>
      <c r="H35" s="5" t="s">
        <v>292</v>
      </c>
      <c r="I35" t="s">
        <v>214</v>
      </c>
      <c r="J35" t="s">
        <v>212</v>
      </c>
      <c r="K35">
        <v>70</v>
      </c>
    </row>
    <row r="36" spans="1:11" x14ac:dyDescent="0.3">
      <c r="A36" s="3" t="s">
        <v>90</v>
      </c>
      <c r="B36" s="2" t="s">
        <v>29</v>
      </c>
      <c r="C36">
        <v>9</v>
      </c>
      <c r="D36" s="1">
        <v>0</v>
      </c>
      <c r="E36" s="1">
        <f t="shared" si="0"/>
        <v>0</v>
      </c>
      <c r="F36" t="s">
        <v>167</v>
      </c>
      <c r="G36" t="s">
        <v>209</v>
      </c>
      <c r="H36" s="2" t="s">
        <v>293</v>
      </c>
      <c r="I36" t="s">
        <v>295</v>
      </c>
      <c r="J36" t="s">
        <v>212</v>
      </c>
      <c r="K36">
        <v>70</v>
      </c>
    </row>
    <row r="37" spans="1:11" x14ac:dyDescent="0.3">
      <c r="A37" s="3" t="s">
        <v>169</v>
      </c>
      <c r="B37" s="2" t="s">
        <v>29</v>
      </c>
      <c r="C37">
        <v>9</v>
      </c>
      <c r="D37" s="1">
        <v>9.4000000000000004E-3</v>
      </c>
      <c r="E37" s="1">
        <f t="shared" si="0"/>
        <v>8.4600000000000009E-2</v>
      </c>
      <c r="F37" t="s">
        <v>45</v>
      </c>
      <c r="G37" t="s">
        <v>209</v>
      </c>
      <c r="H37" t="s">
        <v>229</v>
      </c>
      <c r="I37" t="s">
        <v>230</v>
      </c>
      <c r="J37" t="s">
        <v>212</v>
      </c>
      <c r="K37">
        <v>0</v>
      </c>
    </row>
    <row r="38" spans="1:11" x14ac:dyDescent="0.3">
      <c r="A38" s="3" t="s">
        <v>91</v>
      </c>
      <c r="B38" s="2" t="s">
        <v>29</v>
      </c>
      <c r="C38">
        <v>3</v>
      </c>
      <c r="D38" s="1">
        <v>2.3E-2</v>
      </c>
      <c r="E38" s="1">
        <f t="shared" si="0"/>
        <v>6.9000000000000006E-2</v>
      </c>
      <c r="F38" t="s">
        <v>168</v>
      </c>
      <c r="G38" t="s">
        <v>209</v>
      </c>
      <c r="H38" s="2" t="s">
        <v>298</v>
      </c>
      <c r="I38" t="s">
        <v>296</v>
      </c>
      <c r="J38" t="s">
        <v>212</v>
      </c>
      <c r="K38">
        <v>0</v>
      </c>
    </row>
    <row r="39" spans="1:11" x14ac:dyDescent="0.3">
      <c r="A39" s="3" t="s">
        <v>92</v>
      </c>
      <c r="B39" s="2" t="s">
        <v>29</v>
      </c>
      <c r="C39">
        <v>1</v>
      </c>
      <c r="D39" s="1">
        <v>9.4000000000000004E-3</v>
      </c>
      <c r="E39" s="1">
        <f t="shared" si="0"/>
        <v>9.4000000000000004E-3</v>
      </c>
      <c r="F39" t="s">
        <v>93</v>
      </c>
      <c r="G39" t="s">
        <v>209</v>
      </c>
      <c r="H39" s="2" t="s">
        <v>294</v>
      </c>
      <c r="I39" t="s">
        <v>299</v>
      </c>
      <c r="J39" t="s">
        <v>212</v>
      </c>
      <c r="K39">
        <v>0</v>
      </c>
    </row>
    <row r="40" spans="1:11" x14ac:dyDescent="0.3">
      <c r="A40" s="3" t="s">
        <v>94</v>
      </c>
      <c r="B40" s="2" t="s">
        <v>141</v>
      </c>
      <c r="C40">
        <v>1</v>
      </c>
      <c r="D40" s="1">
        <v>0.59</v>
      </c>
      <c r="E40" s="1">
        <f t="shared" si="0"/>
        <v>0.59</v>
      </c>
      <c r="F40" t="s">
        <v>95</v>
      </c>
      <c r="G40" t="s">
        <v>209</v>
      </c>
      <c r="H40" s="2" t="s">
        <v>96</v>
      </c>
      <c r="I40" t="s">
        <v>300</v>
      </c>
      <c r="J40" t="s">
        <v>212</v>
      </c>
      <c r="K40">
        <v>0</v>
      </c>
    </row>
    <row r="41" spans="1:11" x14ac:dyDescent="0.3">
      <c r="A41" s="3" t="s">
        <v>97</v>
      </c>
      <c r="B41" s="2" t="s">
        <v>29</v>
      </c>
      <c r="C41">
        <v>1</v>
      </c>
      <c r="D41" s="1">
        <v>2.3E-2</v>
      </c>
      <c r="E41" s="1">
        <f t="shared" si="0"/>
        <v>2.3E-2</v>
      </c>
      <c r="F41" t="s">
        <v>170</v>
      </c>
      <c r="H41" s="2" t="s">
        <v>301</v>
      </c>
      <c r="I41" t="s">
        <v>297</v>
      </c>
      <c r="J41" t="s">
        <v>212</v>
      </c>
      <c r="K41">
        <v>0</v>
      </c>
    </row>
    <row r="42" spans="1:11" x14ac:dyDescent="0.3">
      <c r="A42" s="3" t="s">
        <v>98</v>
      </c>
      <c r="B42" s="2" t="s">
        <v>142</v>
      </c>
      <c r="C42">
        <v>1</v>
      </c>
      <c r="D42" s="1">
        <v>1.56</v>
      </c>
      <c r="E42" s="1">
        <f t="shared" si="0"/>
        <v>1.56</v>
      </c>
      <c r="F42" t="s">
        <v>36</v>
      </c>
      <c r="G42" t="s">
        <v>221</v>
      </c>
      <c r="H42" s="2" t="s">
        <v>302</v>
      </c>
      <c r="I42" t="s">
        <v>303</v>
      </c>
      <c r="J42" t="s">
        <v>304</v>
      </c>
      <c r="K42">
        <v>0</v>
      </c>
    </row>
    <row r="43" spans="1:11" x14ac:dyDescent="0.3">
      <c r="A43" s="3" t="s">
        <v>99</v>
      </c>
      <c r="B43" s="2" t="s">
        <v>143</v>
      </c>
      <c r="C43">
        <v>1</v>
      </c>
      <c r="D43" s="1">
        <v>0.36</v>
      </c>
      <c r="E43" s="1">
        <f t="shared" si="0"/>
        <v>0.36</v>
      </c>
      <c r="F43" t="s">
        <v>36</v>
      </c>
      <c r="G43" t="s">
        <v>221</v>
      </c>
      <c r="H43" s="2" t="s">
        <v>305</v>
      </c>
      <c r="I43" t="s">
        <v>306</v>
      </c>
      <c r="J43" t="s">
        <v>307</v>
      </c>
      <c r="K43">
        <v>0</v>
      </c>
    </row>
    <row r="44" spans="1:11" x14ac:dyDescent="0.3">
      <c r="A44" s="3" t="s">
        <v>100</v>
      </c>
      <c r="B44" s="2" t="s">
        <v>144</v>
      </c>
      <c r="C44">
        <v>3</v>
      </c>
      <c r="D44" s="1">
        <v>0.45</v>
      </c>
      <c r="E44" s="1">
        <f t="shared" si="0"/>
        <v>1.35</v>
      </c>
      <c r="F44" t="s">
        <v>101</v>
      </c>
      <c r="G44" t="s">
        <v>308</v>
      </c>
      <c r="H44" s="2" t="s">
        <v>101</v>
      </c>
      <c r="I44" t="s">
        <v>309</v>
      </c>
      <c r="J44" t="s">
        <v>310</v>
      </c>
      <c r="K44">
        <v>0</v>
      </c>
    </row>
    <row r="45" spans="1:11" x14ac:dyDescent="0.3">
      <c r="A45" s="3" t="s">
        <v>102</v>
      </c>
      <c r="B45" s="2" t="s">
        <v>145</v>
      </c>
      <c r="C45">
        <v>1</v>
      </c>
      <c r="D45" s="1">
        <v>0.36</v>
      </c>
      <c r="E45" s="1">
        <f t="shared" si="0"/>
        <v>0.36</v>
      </c>
      <c r="F45" t="s">
        <v>103</v>
      </c>
      <c r="G45" t="s">
        <v>312</v>
      </c>
      <c r="H45" s="2" t="s">
        <v>311</v>
      </c>
      <c r="I45" t="s">
        <v>313</v>
      </c>
      <c r="J45" t="s">
        <v>314</v>
      </c>
      <c r="K45">
        <v>0</v>
      </c>
    </row>
    <row r="46" spans="1:11" x14ac:dyDescent="0.3">
      <c r="A46" s="3" t="s">
        <v>104</v>
      </c>
      <c r="B46" s="2" t="s">
        <v>146</v>
      </c>
      <c r="C46">
        <v>1</v>
      </c>
      <c r="D46" s="1">
        <v>0.67</v>
      </c>
      <c r="E46" s="1">
        <f t="shared" si="0"/>
        <v>0.67</v>
      </c>
      <c r="F46" t="s">
        <v>105</v>
      </c>
      <c r="G46" t="s">
        <v>221</v>
      </c>
      <c r="H46" s="2" t="s">
        <v>106</v>
      </c>
      <c r="I46" t="s">
        <v>315</v>
      </c>
      <c r="J46" t="s">
        <v>307</v>
      </c>
      <c r="K46">
        <v>0</v>
      </c>
    </row>
    <row r="47" spans="1:11" x14ac:dyDescent="0.3">
      <c r="A47" s="3" t="s">
        <v>107</v>
      </c>
      <c r="B47" s="2" t="s">
        <v>147</v>
      </c>
      <c r="C47">
        <v>1</v>
      </c>
      <c r="D47" s="1">
        <v>1.86</v>
      </c>
      <c r="E47" s="1">
        <f t="shared" si="0"/>
        <v>1.86</v>
      </c>
      <c r="F47" t="s">
        <v>16</v>
      </c>
      <c r="G47" t="s">
        <v>221</v>
      </c>
      <c r="H47" t="s">
        <v>222</v>
      </c>
      <c r="I47" t="s">
        <v>223</v>
      </c>
      <c r="J47" s="4" t="s">
        <v>224</v>
      </c>
      <c r="K47">
        <v>0</v>
      </c>
    </row>
    <row r="48" spans="1:11" x14ac:dyDescent="0.3">
      <c r="A48" s="3" t="s">
        <v>108</v>
      </c>
      <c r="B48" s="2" t="s">
        <v>148</v>
      </c>
      <c r="C48">
        <v>1</v>
      </c>
      <c r="D48" s="1">
        <v>0.8</v>
      </c>
      <c r="E48" s="1">
        <f t="shared" si="0"/>
        <v>0.8</v>
      </c>
      <c r="F48" t="s">
        <v>109</v>
      </c>
      <c r="G48" t="s">
        <v>317</v>
      </c>
      <c r="H48" s="2" t="s">
        <v>110</v>
      </c>
      <c r="I48" t="s">
        <v>316</v>
      </c>
      <c r="J48" t="s">
        <v>318</v>
      </c>
      <c r="K48">
        <v>0</v>
      </c>
    </row>
    <row r="49" spans="1:11" x14ac:dyDescent="0.3">
      <c r="A49" s="3" t="s">
        <v>111</v>
      </c>
      <c r="B49" s="2" t="s">
        <v>44</v>
      </c>
      <c r="C49">
        <v>1</v>
      </c>
      <c r="D49" s="1">
        <v>0</v>
      </c>
      <c r="E49" s="1">
        <f t="shared" si="0"/>
        <v>0</v>
      </c>
      <c r="F49" t="s">
        <v>36</v>
      </c>
      <c r="G49" t="s">
        <v>319</v>
      </c>
      <c r="H49" s="2" t="s">
        <v>320</v>
      </c>
      <c r="I49" t="s">
        <v>36</v>
      </c>
      <c r="J49" t="s">
        <v>321</v>
      </c>
      <c r="K49">
        <v>1</v>
      </c>
    </row>
    <row r="50" spans="1:11" x14ac:dyDescent="0.3">
      <c r="A50" s="3" t="s">
        <v>112</v>
      </c>
      <c r="B50" s="2" t="s">
        <v>149</v>
      </c>
      <c r="C50">
        <v>4</v>
      </c>
      <c r="D50" s="1">
        <f>32.99/4</f>
        <v>8.2475000000000005</v>
      </c>
      <c r="E50" s="1">
        <f t="shared" si="0"/>
        <v>32.99</v>
      </c>
      <c r="F50" t="s">
        <v>113</v>
      </c>
      <c r="G50" t="s">
        <v>322</v>
      </c>
      <c r="H50" s="2" t="s">
        <v>323</v>
      </c>
      <c r="I50" t="s">
        <v>36</v>
      </c>
      <c r="J50" s="4" t="s">
        <v>255</v>
      </c>
      <c r="K50">
        <v>0</v>
      </c>
    </row>
    <row r="51" spans="1:11" x14ac:dyDescent="0.3">
      <c r="A51" s="3" t="s">
        <v>114</v>
      </c>
      <c r="B51" s="2" t="s">
        <v>150</v>
      </c>
      <c r="C51">
        <v>1</v>
      </c>
      <c r="D51" s="1">
        <v>0.64</v>
      </c>
      <c r="E51" s="1">
        <f t="shared" si="0"/>
        <v>0.64</v>
      </c>
      <c r="F51" t="s">
        <v>171</v>
      </c>
      <c r="G51" t="s">
        <v>324</v>
      </c>
      <c r="H51" s="2" t="s">
        <v>115</v>
      </c>
      <c r="I51" t="s">
        <v>325</v>
      </c>
      <c r="J51" t="s">
        <v>326</v>
      </c>
      <c r="K51">
        <v>0</v>
      </c>
    </row>
    <row r="52" spans="1:11" x14ac:dyDescent="0.3">
      <c r="A52" s="3" t="s">
        <v>116</v>
      </c>
      <c r="B52" s="2" t="s">
        <v>151</v>
      </c>
      <c r="C52">
        <v>2</v>
      </c>
      <c r="D52" s="1">
        <v>0.39</v>
      </c>
      <c r="E52" s="1">
        <f t="shared" si="0"/>
        <v>0.78</v>
      </c>
      <c r="F52" t="s">
        <v>117</v>
      </c>
      <c r="G52" t="s">
        <v>221</v>
      </c>
      <c r="H52" s="2" t="s">
        <v>118</v>
      </c>
      <c r="I52" t="s">
        <v>327</v>
      </c>
      <c r="J52" t="s">
        <v>328</v>
      </c>
      <c r="K52">
        <v>0</v>
      </c>
    </row>
    <row r="53" spans="1:11" x14ac:dyDescent="0.3">
      <c r="A53" s="3" t="s">
        <v>119</v>
      </c>
      <c r="B53" s="2" t="s">
        <v>152</v>
      </c>
      <c r="C53">
        <v>1</v>
      </c>
      <c r="D53" s="1">
        <v>2.14</v>
      </c>
      <c r="E53" s="1">
        <f t="shared" si="0"/>
        <v>2.14</v>
      </c>
      <c r="F53" t="s">
        <v>120</v>
      </c>
      <c r="G53" t="s">
        <v>221</v>
      </c>
      <c r="H53" s="2" t="s">
        <v>329</v>
      </c>
      <c r="I53" t="s">
        <v>330</v>
      </c>
      <c r="J53" t="s">
        <v>304</v>
      </c>
      <c r="K53">
        <v>0</v>
      </c>
    </row>
    <row r="54" spans="1:11" x14ac:dyDescent="0.3">
      <c r="A54" s="3" t="s">
        <v>121</v>
      </c>
      <c r="B54" s="2" t="s">
        <v>153</v>
      </c>
      <c r="C54">
        <v>1</v>
      </c>
      <c r="D54" s="1">
        <v>0.86</v>
      </c>
      <c r="E54" s="1">
        <f t="shared" si="0"/>
        <v>0.86</v>
      </c>
      <c r="F54" t="s">
        <v>122</v>
      </c>
      <c r="G54" t="s">
        <v>221</v>
      </c>
      <c r="H54" s="2" t="s">
        <v>123</v>
      </c>
      <c r="I54" t="s">
        <v>331</v>
      </c>
      <c r="J54" t="s">
        <v>332</v>
      </c>
      <c r="K54">
        <v>0</v>
      </c>
    </row>
    <row r="55" spans="1:11" x14ac:dyDescent="0.3">
      <c r="A55" s="3" t="s">
        <v>124</v>
      </c>
      <c r="B55" s="2" t="s">
        <v>154</v>
      </c>
      <c r="C55">
        <v>1</v>
      </c>
      <c r="D55" s="1">
        <v>37.4</v>
      </c>
      <c r="E55" s="1">
        <f t="shared" si="0"/>
        <v>37.4</v>
      </c>
      <c r="F55" t="s">
        <v>36</v>
      </c>
      <c r="G55" t="s">
        <v>333</v>
      </c>
      <c r="H55" s="2" t="s">
        <v>334</v>
      </c>
      <c r="I55" t="s">
        <v>335</v>
      </c>
      <c r="J55" t="s">
        <v>336</v>
      </c>
      <c r="K55">
        <v>0</v>
      </c>
    </row>
    <row r="57" spans="1:11" x14ac:dyDescent="0.3">
      <c r="D57" s="6" t="s">
        <v>233</v>
      </c>
      <c r="E57" s="1">
        <f>SUM(E4:E55)</f>
        <v>111.87699999999998</v>
      </c>
    </row>
  </sheetData>
  <mergeCells count="2">
    <mergeCell ref="A1:K1"/>
    <mergeCell ref="A2:K2"/>
  </mergeCells>
  <hyperlinks>
    <hyperlink ref="J29" r:id="rId1" xr:uid="{0C8F8101-D692-4B0C-ACF0-9FCEBBE3B628}"/>
    <hyperlink ref="J47" r:id="rId2" xr:uid="{39AC8EE9-3455-4D25-8C03-BA74D4DE2FEB}"/>
    <hyperlink ref="J50" r:id="rId3" xr:uid="{D03A7C06-3DF0-4614-902C-787E7EF362CE}"/>
    <hyperlink ref="J20" r:id="rId4" xr:uid="{7ACDC9BE-0090-4A4A-9A0E-BB9705E0DB7C}"/>
    <hyperlink ref="J28" r:id="rId5" xr:uid="{8E9917D3-1D28-4496-AA36-9D95CB8CDBAF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Together</vt:lpstr>
      <vt:lpstr>stepUP LCD</vt:lpstr>
      <vt:lpstr>Breakout Boards</vt:lpstr>
      <vt:lpstr>Quickstep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2020-03-29T20:28:29Z</dcterms:created>
  <dcterms:modified xsi:type="dcterms:W3CDTF">2020-04-03T04:23:45Z</dcterms:modified>
</cp:coreProperties>
</file>