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terials\Excel for Managers 2015\Excel Project\"/>
    </mc:Choice>
  </mc:AlternateContent>
  <bookViews>
    <workbookView xWindow="0" yWindow="0" windowWidth="12000" windowHeight="4935" activeTab="2"/>
  </bookViews>
  <sheets>
    <sheet name="Data" sheetId="1" r:id="rId1"/>
    <sheet name="Organize Data" sheetId="2" r:id="rId2"/>
    <sheet name="Dashboard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5" l="1"/>
  <c r="J26" i="5" s="1"/>
  <c r="J27" i="5" s="1"/>
  <c r="K24" i="5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6" i="2"/>
  <c r="C25" i="5"/>
  <c r="C26" i="5" s="1"/>
  <c r="C27" i="5" s="1"/>
  <c r="D24" i="5"/>
  <c r="D26" i="5" l="1"/>
  <c r="D25" i="5"/>
  <c r="D27" i="5"/>
  <c r="K26" i="5"/>
  <c r="K25" i="5"/>
  <c r="K27" i="5"/>
</calcChain>
</file>

<file path=xl/sharedStrings.xml><?xml version="1.0" encoding="utf-8"?>
<sst xmlns="http://schemas.openxmlformats.org/spreadsheetml/2006/main" count="263" uniqueCount="35">
  <si>
    <t>VLOOKUP VALUE</t>
  </si>
  <si>
    <t>Company</t>
  </si>
  <si>
    <t>Parameter</t>
  </si>
  <si>
    <t>Birla Cable</t>
  </si>
  <si>
    <t>Balance Sheet Details</t>
  </si>
  <si>
    <t>Equity Share Capital</t>
  </si>
  <si>
    <t>Reserves and Surplus</t>
  </si>
  <si>
    <t>Total Non-Current Liabilities</t>
  </si>
  <si>
    <t>Total Current Liabilities</t>
  </si>
  <si>
    <t>Total Capital And Liabilities</t>
  </si>
  <si>
    <t>Fixed Assets</t>
  </si>
  <si>
    <t>Total Non-Current Assets</t>
  </si>
  <si>
    <t>Total Current Assets</t>
  </si>
  <si>
    <t>Total Assets</t>
  </si>
  <si>
    <t>Profit &amp; Loss Details</t>
  </si>
  <si>
    <t>Revenue From Operations [Net]</t>
  </si>
  <si>
    <t>Other Income</t>
  </si>
  <si>
    <t>Total Revenue</t>
  </si>
  <si>
    <t>Total Expenses</t>
  </si>
  <si>
    <t>Profit/Loss Before Tax</t>
  </si>
  <si>
    <t>Profit/Loss For The Period</t>
  </si>
  <si>
    <t>Basic EPS (Rs.)</t>
  </si>
  <si>
    <t>Aksh Optifibre</t>
  </si>
  <si>
    <t>Surana Telecom and Power</t>
  </si>
  <si>
    <t>Finolex Cables</t>
  </si>
  <si>
    <t>Cable-Telecom Industry Dash Board</t>
  </si>
  <si>
    <t>Particulars</t>
  </si>
  <si>
    <t>Year</t>
  </si>
  <si>
    <t>Listing</t>
  </si>
  <si>
    <t>Dash Board Details</t>
  </si>
  <si>
    <t>Dynamic Chart Details</t>
  </si>
  <si>
    <t>Dynamic Dash Board Creation - Data</t>
  </si>
  <si>
    <t>Dynamic Dash Board Creation - Organized Data</t>
  </si>
  <si>
    <t xml:space="preserve">Dynamic Dash Board 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</si>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</sst>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5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Dashboard!$D$24</c:f>
              <c:strCache>
                <c:ptCount val="1"/>
                <c:pt idx="0">
                  <c:v>Aksh Optifibre Reserves and Surplus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2"/>
              <c:layout/>
              <c:dLblPos val="ct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D23-48B2-AF18-E4FDCE1BB5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Dashboard!$C$25:$C$27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Dashboard!$D$25:$D$27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3-48B2-AF18-E4FDCE1BB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318163184"/>
        <c:axId val="-3181604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Dashboard!$C$24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4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Dashboard!$C$25:$C$27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Dashboard!$C$25:$C$27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23-48B2-AF18-E4FDCE1BB554}"/>
                  </c:ext>
                </c:extLst>
              </c15:ser>
            </c15:filteredLineSeries>
          </c:ext>
        </c:extLst>
      </c:lineChart>
      <c:catAx>
        <c:axId val="-31816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60464"/>
        <c:crosses val="autoZero"/>
        <c:auto val="1"/>
        <c:lblAlgn val="ctr"/>
        <c:lblOffset val="100"/>
        <c:noMultiLvlLbl val="0"/>
      </c:catAx>
      <c:valAx>
        <c:axId val="-318160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816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Dashboard!$K$24</c:f>
              <c:strCache>
                <c:ptCount val="1"/>
                <c:pt idx="0">
                  <c:v>Finolex Cables Other 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Dashboard!$J$25:$J$27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Dashboard!$K$25:$K$27</c:f>
              <c:numCache>
                <c:formatCode>General</c:formatCode>
                <c:ptCount val="3"/>
                <c:pt idx="0">
                  <c:v>3.14</c:v>
                </c:pt>
                <c:pt idx="1">
                  <c:v>2.2000000000000002</c:v>
                </c:pt>
                <c:pt idx="2">
                  <c:v>3.73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A-416B-A18F-BAAE4FB252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309338752"/>
        <c:axId val="-3093539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Dashboard!$J$24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Dashboard!$J$25:$J$27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Dashboard!$J$25:$J$27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8A-416B-A18F-BAAE4FB2520B}"/>
                  </c:ext>
                </c:extLst>
              </c15:ser>
            </c15:filteredBarSeries>
          </c:ext>
        </c:extLst>
      </c:barChart>
      <c:catAx>
        <c:axId val="-3093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353984"/>
        <c:crosses val="autoZero"/>
        <c:auto val="1"/>
        <c:lblAlgn val="ctr"/>
        <c:lblOffset val="100"/>
        <c:noMultiLvlLbl val="0"/>
      </c:catAx>
      <c:valAx>
        <c:axId val="-3093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3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27</xdr:row>
      <xdr:rowOff>0</xdr:rowOff>
    </xdr:from>
    <xdr:to>
      <xdr:col>4</xdr:col>
      <xdr:colOff>952499</xdr:colOff>
      <xdr:row>41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828675</xdr:colOff>
      <xdr:row>41</xdr:row>
      <xdr:rowOff>119062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6</xdr:col>
      <xdr:colOff>38100</xdr:colOff>
      <xdr:row>20</xdr:row>
      <xdr:rowOff>161925</xdr:rowOff>
    </xdr:to>
    <xdr:sp macro="" textlink="">
      <xdr:nvSpPr>
        <xdr:cNvPr id="5" name="Left Arrow 4"/>
        <xdr:cNvSpPr/>
      </xdr:nvSpPr>
      <xdr:spPr>
        <a:xfrm>
          <a:off x="5400675" y="4029075"/>
          <a:ext cx="647700" cy="161925"/>
        </a:xfrm>
        <a:prstGeom prst="leftArrow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12</xdr:col>
      <xdr:colOff>0</xdr:colOff>
      <xdr:row>20</xdr:row>
      <xdr:rowOff>0</xdr:rowOff>
    </xdr:from>
    <xdr:to>
      <xdr:col>16384</xdr:col>
      <xdr:colOff>38100</xdr:colOff>
      <xdr:row>20</xdr:row>
      <xdr:rowOff>161925</xdr:rowOff>
    </xdr:to>
    <xdr:sp macro="" textlink="">
      <xdr:nvSpPr>
        <xdr:cNvPr id="6" name="Left Arrow 5"/>
        <xdr:cNvSpPr/>
      </xdr:nvSpPr>
      <xdr:spPr>
        <a:xfrm>
          <a:off x="11820525" y="4029075"/>
          <a:ext cx="647700" cy="161925"/>
        </a:xfrm>
        <a:prstGeom prst="leftArrow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30" customWidth="1"/>
    <col min="4" max="4" width="10.42578125" bestFit="1" customWidth="1"/>
  </cols>
  <sheetData>
    <row r="1" spans="1:6" ht="28.5" x14ac:dyDescent="0.45">
      <c r="A1" s="15" t="s">
        <v>31</v>
      </c>
      <c r="F1" s="3"/>
    </row>
    <row r="4" spans="1:6" x14ac:dyDescent="0.25">
      <c r="A4" s="1" t="s">
        <v>3</v>
      </c>
      <c r="B4" s="1"/>
      <c r="C4" s="1"/>
      <c r="D4" s="1"/>
      <c r="E4" s="1"/>
      <c r="F4" s="1"/>
    </row>
    <row r="5" spans="1:6" x14ac:dyDescent="0.25">
      <c r="A5" s="1" t="s">
        <v>4</v>
      </c>
      <c r="B5" s="1">
        <v>2013</v>
      </c>
      <c r="C5" s="1">
        <v>2014</v>
      </c>
      <c r="D5" s="1">
        <v>2015</v>
      </c>
      <c r="E5" s="1">
        <v>2016</v>
      </c>
      <c r="F5" s="1">
        <v>2017</v>
      </c>
    </row>
    <row r="6" spans="1:6" x14ac:dyDescent="0.25">
      <c r="A6" t="s">
        <v>5</v>
      </c>
      <c r="B6">
        <v>30</v>
      </c>
      <c r="C6">
        <v>32</v>
      </c>
      <c r="D6">
        <v>40</v>
      </c>
      <c r="E6">
        <v>45</v>
      </c>
      <c r="F6">
        <v>50</v>
      </c>
    </row>
    <row r="7" spans="1:6" x14ac:dyDescent="0.25">
      <c r="A7" t="s">
        <v>6</v>
      </c>
      <c r="B7">
        <v>32.24</v>
      </c>
      <c r="C7">
        <v>57</v>
      </c>
      <c r="D7">
        <v>59</v>
      </c>
      <c r="E7">
        <v>63</v>
      </c>
      <c r="F7">
        <v>68</v>
      </c>
    </row>
    <row r="8" spans="1:6" x14ac:dyDescent="0.25">
      <c r="A8" t="s">
        <v>7</v>
      </c>
      <c r="B8">
        <v>21</v>
      </c>
      <c r="C8">
        <v>32</v>
      </c>
      <c r="D8">
        <v>42</v>
      </c>
      <c r="E8">
        <v>52</v>
      </c>
      <c r="F8">
        <v>19.72</v>
      </c>
    </row>
    <row r="9" spans="1:6" x14ac:dyDescent="0.25">
      <c r="A9" t="s">
        <v>8</v>
      </c>
      <c r="B9">
        <v>211</v>
      </c>
      <c r="C9">
        <v>125</v>
      </c>
      <c r="D9">
        <v>145</v>
      </c>
      <c r="E9">
        <v>118</v>
      </c>
      <c r="F9">
        <v>112</v>
      </c>
    </row>
    <row r="10" spans="1:6" x14ac:dyDescent="0.25">
      <c r="A10" t="s">
        <v>9</v>
      </c>
      <c r="B10">
        <v>145</v>
      </c>
      <c r="C10">
        <v>230</v>
      </c>
      <c r="D10">
        <v>214</v>
      </c>
      <c r="E10">
        <v>231.66</v>
      </c>
      <c r="F10">
        <v>245</v>
      </c>
    </row>
    <row r="11" spans="1:6" x14ac:dyDescent="0.25">
      <c r="A11" t="s">
        <v>10</v>
      </c>
      <c r="B11">
        <v>33</v>
      </c>
      <c r="C11">
        <v>54</v>
      </c>
      <c r="D11">
        <v>22</v>
      </c>
      <c r="E11">
        <v>45</v>
      </c>
      <c r="F11">
        <v>56</v>
      </c>
    </row>
    <row r="12" spans="1:6" x14ac:dyDescent="0.25">
      <c r="A12" t="s">
        <v>11</v>
      </c>
      <c r="B12">
        <v>49</v>
      </c>
      <c r="C12">
        <v>60</v>
      </c>
      <c r="D12">
        <v>65</v>
      </c>
      <c r="E12">
        <v>89</v>
      </c>
      <c r="F12">
        <v>97</v>
      </c>
    </row>
    <row r="13" spans="1:6" x14ac:dyDescent="0.25">
      <c r="A13" t="s">
        <v>12</v>
      </c>
      <c r="B13">
        <v>62</v>
      </c>
      <c r="C13">
        <v>65</v>
      </c>
      <c r="D13">
        <v>66</v>
      </c>
      <c r="E13">
        <v>67</v>
      </c>
      <c r="F13">
        <v>68</v>
      </c>
    </row>
    <row r="14" spans="1:6" x14ac:dyDescent="0.25">
      <c r="A14" t="s">
        <v>13</v>
      </c>
      <c r="B14">
        <v>145</v>
      </c>
      <c r="C14">
        <v>230</v>
      </c>
      <c r="D14">
        <v>214</v>
      </c>
      <c r="E14">
        <v>231.66</v>
      </c>
      <c r="F14">
        <v>245</v>
      </c>
    </row>
    <row r="15" spans="1:6" x14ac:dyDescent="0.25">
      <c r="A15" s="1" t="s">
        <v>14</v>
      </c>
      <c r="B15" s="1">
        <v>2013</v>
      </c>
      <c r="C15" s="1">
        <v>2014</v>
      </c>
      <c r="D15" s="1">
        <v>2015</v>
      </c>
      <c r="E15" s="1">
        <v>2016</v>
      </c>
      <c r="F15" s="1">
        <v>2017</v>
      </c>
    </row>
    <row r="16" spans="1:6" x14ac:dyDescent="0.25">
      <c r="A16" t="s">
        <v>15</v>
      </c>
      <c r="B16">
        <v>120</v>
      </c>
      <c r="C16">
        <v>122</v>
      </c>
      <c r="D16">
        <v>132</v>
      </c>
      <c r="E16">
        <v>135</v>
      </c>
      <c r="F16">
        <v>162</v>
      </c>
    </row>
    <row r="17" spans="1:6" x14ac:dyDescent="0.25">
      <c r="A17" t="s">
        <v>16</v>
      </c>
      <c r="B17">
        <v>5</v>
      </c>
      <c r="C17">
        <v>7</v>
      </c>
      <c r="D17">
        <v>8</v>
      </c>
      <c r="E17">
        <v>9</v>
      </c>
      <c r="F17">
        <v>10</v>
      </c>
    </row>
    <row r="18" spans="1:6" x14ac:dyDescent="0.25">
      <c r="A18" t="s">
        <v>17</v>
      </c>
      <c r="B18">
        <v>125</v>
      </c>
      <c r="C18">
        <v>128</v>
      </c>
      <c r="D18">
        <v>132</v>
      </c>
      <c r="E18">
        <v>125</v>
      </c>
      <c r="F18">
        <v>154</v>
      </c>
    </row>
    <row r="19" spans="1:6" x14ac:dyDescent="0.25">
      <c r="A19" t="s">
        <v>18</v>
      </c>
      <c r="B19">
        <v>121</v>
      </c>
      <c r="C19">
        <v>269</v>
      </c>
      <c r="D19">
        <v>245</v>
      </c>
      <c r="E19">
        <v>201</v>
      </c>
      <c r="F19">
        <v>204</v>
      </c>
    </row>
    <row r="20" spans="1:6" x14ac:dyDescent="0.25">
      <c r="A20" t="s">
        <v>19</v>
      </c>
      <c r="B20">
        <v>5</v>
      </c>
      <c r="C20">
        <v>7</v>
      </c>
      <c r="D20">
        <v>8</v>
      </c>
      <c r="E20">
        <v>9</v>
      </c>
      <c r="F20">
        <v>11</v>
      </c>
    </row>
    <row r="21" spans="1:6" x14ac:dyDescent="0.25">
      <c r="A21" t="s">
        <v>20</v>
      </c>
      <c r="B21">
        <v>5</v>
      </c>
      <c r="C21">
        <v>6</v>
      </c>
      <c r="D21">
        <v>7</v>
      </c>
      <c r="E21">
        <v>8</v>
      </c>
      <c r="F21">
        <v>10</v>
      </c>
    </row>
    <row r="22" spans="1:6" x14ac:dyDescent="0.25">
      <c r="A22" t="s">
        <v>21</v>
      </c>
      <c r="B22">
        <v>2</v>
      </c>
      <c r="C22">
        <v>4</v>
      </c>
      <c r="D22">
        <v>5</v>
      </c>
      <c r="E22">
        <v>8</v>
      </c>
      <c r="F22">
        <v>4</v>
      </c>
    </row>
    <row r="24" spans="1:6" x14ac:dyDescent="0.25">
      <c r="A24" s="1" t="s">
        <v>22</v>
      </c>
    </row>
    <row r="25" spans="1:6" x14ac:dyDescent="0.25">
      <c r="A25" s="1" t="s">
        <v>4</v>
      </c>
      <c r="B25" s="1">
        <v>2013</v>
      </c>
      <c r="C25" s="1">
        <v>2014</v>
      </c>
      <c r="D25" s="1">
        <v>2015</v>
      </c>
      <c r="E25" s="1">
        <v>2016</v>
      </c>
      <c r="F25" s="1">
        <v>2017</v>
      </c>
    </row>
    <row r="26" spans="1:6" x14ac:dyDescent="0.25">
      <c r="A26" t="s">
        <v>5</v>
      </c>
      <c r="B26">
        <v>22</v>
      </c>
      <c r="C26">
        <v>21</v>
      </c>
      <c r="D26">
        <v>22</v>
      </c>
      <c r="E26">
        <v>23</v>
      </c>
      <c r="F26">
        <v>25</v>
      </c>
    </row>
    <row r="27" spans="1:6" x14ac:dyDescent="0.25">
      <c r="A27" t="s">
        <v>6</v>
      </c>
      <c r="B27">
        <v>65</v>
      </c>
      <c r="C27">
        <v>68</v>
      </c>
      <c r="D27">
        <v>69</v>
      </c>
      <c r="E27">
        <v>72</v>
      </c>
      <c r="F27">
        <v>78</v>
      </c>
    </row>
    <row r="28" spans="1:6" x14ac:dyDescent="0.25">
      <c r="A28" t="s">
        <v>7</v>
      </c>
      <c r="B28">
        <v>3</v>
      </c>
      <c r="C28">
        <v>4</v>
      </c>
      <c r="D28">
        <v>8</v>
      </c>
      <c r="E28">
        <v>12</v>
      </c>
      <c r="F28">
        <v>11</v>
      </c>
    </row>
    <row r="29" spans="1:6" x14ac:dyDescent="0.25">
      <c r="A29" t="s">
        <v>8</v>
      </c>
      <c r="B29">
        <v>12</v>
      </c>
      <c r="C29">
        <v>15</v>
      </c>
      <c r="D29">
        <v>16</v>
      </c>
      <c r="E29">
        <v>18</v>
      </c>
      <c r="F29">
        <v>20</v>
      </c>
    </row>
    <row r="30" spans="1:6" x14ac:dyDescent="0.25">
      <c r="A30" t="s">
        <v>9</v>
      </c>
      <c r="B30">
        <v>150</v>
      </c>
      <c r="C30">
        <v>158</v>
      </c>
      <c r="D30">
        <v>168</v>
      </c>
      <c r="E30">
        <v>169</v>
      </c>
      <c r="F30">
        <v>182</v>
      </c>
    </row>
    <row r="31" spans="1:6" x14ac:dyDescent="0.25">
      <c r="A31" t="s">
        <v>10</v>
      </c>
      <c r="B31">
        <v>65</v>
      </c>
      <c r="C31">
        <v>68</v>
      </c>
      <c r="D31">
        <v>79</v>
      </c>
      <c r="E31">
        <v>87</v>
      </c>
      <c r="F31">
        <v>99</v>
      </c>
    </row>
    <row r="32" spans="1:6" x14ac:dyDescent="0.25">
      <c r="A32" t="s">
        <v>11</v>
      </c>
      <c r="B32">
        <v>50</v>
      </c>
      <c r="C32">
        <v>55</v>
      </c>
      <c r="D32">
        <v>65</v>
      </c>
      <c r="E32">
        <v>75</v>
      </c>
      <c r="F32">
        <v>80</v>
      </c>
    </row>
    <row r="33" spans="1:6" x14ac:dyDescent="0.25">
      <c r="A33" t="s">
        <v>12</v>
      </c>
      <c r="B33">
        <v>25</v>
      </c>
      <c r="C33">
        <v>30</v>
      </c>
      <c r="D33">
        <v>35</v>
      </c>
      <c r="E33">
        <v>45</v>
      </c>
      <c r="F33">
        <v>50</v>
      </c>
    </row>
    <row r="34" spans="1:6" x14ac:dyDescent="0.25">
      <c r="A34" t="s">
        <v>13</v>
      </c>
      <c r="B34">
        <v>145</v>
      </c>
      <c r="C34">
        <v>155</v>
      </c>
      <c r="D34">
        <v>165</v>
      </c>
      <c r="E34">
        <v>175</v>
      </c>
      <c r="F34">
        <v>185</v>
      </c>
    </row>
    <row r="35" spans="1:6" x14ac:dyDescent="0.25">
      <c r="A35" s="1" t="s">
        <v>14</v>
      </c>
      <c r="B35" s="1">
        <v>2013</v>
      </c>
      <c r="C35" s="1">
        <v>2014</v>
      </c>
      <c r="D35" s="1">
        <v>2015</v>
      </c>
      <c r="E35" s="1">
        <v>2016</v>
      </c>
      <c r="F35" s="1">
        <v>2017</v>
      </c>
    </row>
    <row r="36" spans="1:6" x14ac:dyDescent="0.25">
      <c r="A36" t="s">
        <v>15</v>
      </c>
      <c r="B36">
        <v>122</v>
      </c>
      <c r="C36">
        <v>132</v>
      </c>
      <c r="D36">
        <v>142</v>
      </c>
      <c r="E36">
        <v>152</v>
      </c>
      <c r="F36">
        <v>162</v>
      </c>
    </row>
    <row r="37" spans="1:6" x14ac:dyDescent="0.25">
      <c r="A37" t="s">
        <v>16</v>
      </c>
      <c r="B37">
        <v>5</v>
      </c>
      <c r="C37">
        <v>7</v>
      </c>
      <c r="D37">
        <v>9</v>
      </c>
      <c r="E37">
        <v>11</v>
      </c>
      <c r="F37">
        <v>13</v>
      </c>
    </row>
    <row r="38" spans="1:6" x14ac:dyDescent="0.25">
      <c r="A38" t="s">
        <v>17</v>
      </c>
      <c r="B38">
        <v>126</v>
      </c>
      <c r="C38">
        <v>136</v>
      </c>
      <c r="D38">
        <v>146</v>
      </c>
      <c r="E38">
        <v>156</v>
      </c>
      <c r="F38">
        <v>166</v>
      </c>
    </row>
    <row r="39" spans="1:6" x14ac:dyDescent="0.25">
      <c r="A39" t="s">
        <v>18</v>
      </c>
      <c r="B39">
        <v>120</v>
      </c>
      <c r="C39">
        <v>130</v>
      </c>
      <c r="D39">
        <v>140</v>
      </c>
      <c r="E39">
        <v>150</v>
      </c>
      <c r="F39">
        <v>160</v>
      </c>
    </row>
    <row r="40" spans="1:6" x14ac:dyDescent="0.25">
      <c r="A40" t="s">
        <v>19</v>
      </c>
      <c r="B40">
        <v>7</v>
      </c>
      <c r="C40">
        <v>9</v>
      </c>
      <c r="D40">
        <v>11</v>
      </c>
      <c r="E40">
        <v>13</v>
      </c>
      <c r="F40">
        <v>15</v>
      </c>
    </row>
    <row r="41" spans="1:6" x14ac:dyDescent="0.25">
      <c r="A41" t="s">
        <v>20</v>
      </c>
      <c r="B41">
        <v>6</v>
      </c>
      <c r="C41">
        <v>8</v>
      </c>
      <c r="D41">
        <v>9</v>
      </c>
      <c r="E41">
        <v>12</v>
      </c>
      <c r="F41">
        <v>13</v>
      </c>
    </row>
    <row r="42" spans="1:6" x14ac:dyDescent="0.25">
      <c r="A42" t="s">
        <v>21</v>
      </c>
      <c r="B42">
        <v>4</v>
      </c>
      <c r="C42">
        <v>5</v>
      </c>
      <c r="D42">
        <v>8</v>
      </c>
      <c r="E42">
        <v>4</v>
      </c>
      <c r="F42">
        <v>6</v>
      </c>
    </row>
    <row r="44" spans="1:6" x14ac:dyDescent="0.25">
      <c r="A44" s="1" t="s">
        <v>23</v>
      </c>
    </row>
    <row r="45" spans="1:6" x14ac:dyDescent="0.25">
      <c r="A45" s="1" t="s">
        <v>4</v>
      </c>
      <c r="B45" s="1">
        <v>2013</v>
      </c>
      <c r="C45" s="1">
        <v>2014</v>
      </c>
      <c r="D45" s="1">
        <v>2015</v>
      </c>
      <c r="E45" s="1">
        <v>2016</v>
      </c>
      <c r="F45" s="1">
        <v>2017</v>
      </c>
    </row>
    <row r="46" spans="1:6" x14ac:dyDescent="0.25">
      <c r="A46" t="s">
        <v>5</v>
      </c>
      <c r="B46">
        <v>46</v>
      </c>
      <c r="C46">
        <v>56</v>
      </c>
      <c r="D46">
        <v>87</v>
      </c>
      <c r="E46">
        <v>54</v>
      </c>
      <c r="F46">
        <v>54</v>
      </c>
    </row>
    <row r="47" spans="1:6" x14ac:dyDescent="0.25">
      <c r="A47" t="s">
        <v>6</v>
      </c>
      <c r="B47">
        <v>32</v>
      </c>
      <c r="C47">
        <v>42</v>
      </c>
      <c r="D47">
        <v>52</v>
      </c>
      <c r="E47">
        <v>55</v>
      </c>
      <c r="F47">
        <v>59</v>
      </c>
    </row>
    <row r="48" spans="1:6" x14ac:dyDescent="0.25">
      <c r="A48" t="s">
        <v>7</v>
      </c>
      <c r="B48">
        <v>15</v>
      </c>
      <c r="C48">
        <v>18</v>
      </c>
      <c r="D48">
        <v>21</v>
      </c>
      <c r="E48">
        <v>23</v>
      </c>
      <c r="F48">
        <v>25</v>
      </c>
    </row>
    <row r="49" spans="1:6" x14ac:dyDescent="0.25">
      <c r="A49" t="s">
        <v>8</v>
      </c>
      <c r="B49">
        <v>80</v>
      </c>
      <c r="C49">
        <v>100</v>
      </c>
      <c r="D49">
        <v>120</v>
      </c>
      <c r="E49">
        <v>140</v>
      </c>
      <c r="F49">
        <v>160</v>
      </c>
    </row>
    <row r="50" spans="1:6" x14ac:dyDescent="0.25">
      <c r="A50" t="s">
        <v>9</v>
      </c>
      <c r="B50">
        <v>150</v>
      </c>
      <c r="C50">
        <v>200</v>
      </c>
      <c r="D50">
        <v>250</v>
      </c>
      <c r="E50">
        <v>300</v>
      </c>
      <c r="F50">
        <v>350</v>
      </c>
    </row>
    <row r="51" spans="1:6" x14ac:dyDescent="0.25">
      <c r="A51" t="s">
        <v>10</v>
      </c>
      <c r="B51">
        <v>35</v>
      </c>
      <c r="C51">
        <v>40</v>
      </c>
      <c r="D51">
        <v>45</v>
      </c>
      <c r="E51">
        <v>70</v>
      </c>
      <c r="F51">
        <v>85</v>
      </c>
    </row>
    <row r="52" spans="1:6" x14ac:dyDescent="0.25">
      <c r="A52" t="s">
        <v>11</v>
      </c>
      <c r="B52">
        <v>68</v>
      </c>
      <c r="C52">
        <v>98</v>
      </c>
      <c r="D52">
        <v>138</v>
      </c>
      <c r="E52">
        <v>188</v>
      </c>
      <c r="F52">
        <v>218</v>
      </c>
    </row>
    <row r="53" spans="1:6" x14ac:dyDescent="0.25">
      <c r="A53" t="s">
        <v>12</v>
      </c>
      <c r="B53">
        <v>50</v>
      </c>
      <c r="C53">
        <v>100</v>
      </c>
      <c r="D53">
        <v>150</v>
      </c>
      <c r="E53">
        <v>200</v>
      </c>
      <c r="F53">
        <v>225</v>
      </c>
    </row>
    <row r="54" spans="1:6" x14ac:dyDescent="0.25">
      <c r="A54" t="s">
        <v>13</v>
      </c>
      <c r="B54">
        <v>150</v>
      </c>
      <c r="C54">
        <v>250</v>
      </c>
      <c r="D54">
        <v>200</v>
      </c>
      <c r="E54">
        <v>230</v>
      </c>
      <c r="F54">
        <v>215</v>
      </c>
    </row>
    <row r="55" spans="1:6" x14ac:dyDescent="0.25">
      <c r="A55" s="1" t="s">
        <v>14</v>
      </c>
      <c r="B55" s="1">
        <v>2013</v>
      </c>
      <c r="C55" s="1">
        <v>2014</v>
      </c>
      <c r="D55" s="1">
        <v>2015</v>
      </c>
      <c r="E55" s="1">
        <v>2016</v>
      </c>
      <c r="F55" s="1">
        <v>2017</v>
      </c>
    </row>
    <row r="56" spans="1:6" x14ac:dyDescent="0.25">
      <c r="A56" t="s">
        <v>15</v>
      </c>
      <c r="B56">
        <v>152</v>
      </c>
      <c r="C56">
        <v>187</v>
      </c>
      <c r="D56">
        <v>198</v>
      </c>
      <c r="E56">
        <v>215</v>
      </c>
      <c r="F56">
        <v>222</v>
      </c>
    </row>
    <row r="57" spans="1:6" x14ac:dyDescent="0.25">
      <c r="A57" t="s">
        <v>16</v>
      </c>
      <c r="B57">
        <v>15</v>
      </c>
      <c r="C57">
        <v>21</v>
      </c>
      <c r="D57">
        <v>32</v>
      </c>
      <c r="E57">
        <v>42</v>
      </c>
      <c r="F57">
        <v>52</v>
      </c>
    </row>
    <row r="58" spans="1:6" x14ac:dyDescent="0.25">
      <c r="A58" t="s">
        <v>17</v>
      </c>
      <c r="B58">
        <v>140</v>
      </c>
      <c r="C58">
        <v>150</v>
      </c>
      <c r="D58">
        <v>160</v>
      </c>
      <c r="E58">
        <v>170</v>
      </c>
      <c r="F58">
        <v>180</v>
      </c>
    </row>
    <row r="59" spans="1:6" x14ac:dyDescent="0.25">
      <c r="A59" t="s">
        <v>18</v>
      </c>
      <c r="B59">
        <v>120</v>
      </c>
      <c r="C59">
        <v>140</v>
      </c>
      <c r="D59">
        <v>160</v>
      </c>
      <c r="E59">
        <v>180</v>
      </c>
      <c r="F59">
        <v>200</v>
      </c>
    </row>
    <row r="60" spans="1:6" x14ac:dyDescent="0.25">
      <c r="A60" t="s">
        <v>19</v>
      </c>
      <c r="B60">
        <v>8</v>
      </c>
      <c r="C60">
        <v>12</v>
      </c>
      <c r="D60">
        <v>16</v>
      </c>
      <c r="E60">
        <v>20</v>
      </c>
      <c r="F60">
        <v>24</v>
      </c>
    </row>
    <row r="61" spans="1:6" x14ac:dyDescent="0.25">
      <c r="A61" t="s">
        <v>20</v>
      </c>
      <c r="B61">
        <v>8</v>
      </c>
      <c r="C61">
        <v>16</v>
      </c>
      <c r="D61">
        <v>25</v>
      </c>
      <c r="E61">
        <v>32</v>
      </c>
      <c r="F61">
        <v>45</v>
      </c>
    </row>
    <row r="62" spans="1:6" x14ac:dyDescent="0.25">
      <c r="A62" t="s">
        <v>21</v>
      </c>
      <c r="B62">
        <v>5</v>
      </c>
      <c r="C62">
        <v>4</v>
      </c>
      <c r="D62">
        <v>6</v>
      </c>
      <c r="E62">
        <v>4</v>
      </c>
      <c r="F62">
        <v>8</v>
      </c>
    </row>
    <row r="64" spans="1:6" x14ac:dyDescent="0.25">
      <c r="A64" s="1" t="s">
        <v>24</v>
      </c>
    </row>
    <row r="65" spans="1:6" x14ac:dyDescent="0.25">
      <c r="A65" s="1" t="s">
        <v>4</v>
      </c>
      <c r="B65" s="1">
        <v>2013</v>
      </c>
      <c r="C65" s="1">
        <v>2014</v>
      </c>
      <c r="D65" s="1">
        <v>2015</v>
      </c>
      <c r="E65" s="1">
        <v>2016</v>
      </c>
      <c r="F65" s="1">
        <v>2017</v>
      </c>
    </row>
    <row r="66" spans="1:6" x14ac:dyDescent="0.25">
      <c r="A66" t="s">
        <v>5</v>
      </c>
      <c r="B66" s="4">
        <v>30</v>
      </c>
      <c r="C66" s="4">
        <v>30</v>
      </c>
      <c r="D66" s="4">
        <v>30</v>
      </c>
      <c r="E66" s="4">
        <v>30</v>
      </c>
      <c r="F66" s="4">
        <v>30</v>
      </c>
    </row>
    <row r="67" spans="1:6" x14ac:dyDescent="0.25">
      <c r="A67" t="s">
        <v>6</v>
      </c>
      <c r="B67" s="4">
        <v>32.24</v>
      </c>
      <c r="C67" s="4">
        <v>47.97</v>
      </c>
      <c r="D67" s="4">
        <v>56.86</v>
      </c>
      <c r="E67" s="4">
        <v>61.73</v>
      </c>
      <c r="F67" s="4">
        <v>65.37</v>
      </c>
    </row>
    <row r="68" spans="1:6" x14ac:dyDescent="0.25">
      <c r="A68" t="s">
        <v>7</v>
      </c>
      <c r="B68" s="4">
        <v>1.22</v>
      </c>
      <c r="C68" s="4">
        <v>19.739999999999998</v>
      </c>
      <c r="D68" s="4">
        <v>18.8</v>
      </c>
      <c r="E68" s="4">
        <v>23.3</v>
      </c>
      <c r="F68" s="4">
        <v>19.72</v>
      </c>
    </row>
    <row r="69" spans="1:6" x14ac:dyDescent="0.25">
      <c r="A69" t="s">
        <v>8</v>
      </c>
      <c r="B69" s="4">
        <v>77.39</v>
      </c>
      <c r="C69" s="4">
        <v>134.35</v>
      </c>
      <c r="D69" s="4">
        <v>112.61</v>
      </c>
      <c r="E69" s="4">
        <v>116.64</v>
      </c>
      <c r="F69" s="4">
        <v>96.17</v>
      </c>
    </row>
    <row r="70" spans="1:6" x14ac:dyDescent="0.25">
      <c r="A70" t="s">
        <v>9</v>
      </c>
      <c r="B70" s="4">
        <v>140.85</v>
      </c>
      <c r="C70" s="4">
        <v>232.07</v>
      </c>
      <c r="D70" s="4">
        <v>218.27</v>
      </c>
      <c r="E70" s="4">
        <v>231.66</v>
      </c>
      <c r="F70" s="4">
        <v>211.25</v>
      </c>
    </row>
    <row r="71" spans="1:6" x14ac:dyDescent="0.25">
      <c r="A71" t="s">
        <v>10</v>
      </c>
      <c r="B71" s="4">
        <v>33.729999999999997</v>
      </c>
      <c r="C71" s="4">
        <v>39.93</v>
      </c>
      <c r="D71" s="4">
        <v>42</v>
      </c>
      <c r="E71" s="4">
        <v>61.09</v>
      </c>
      <c r="F71" s="4">
        <v>56.2</v>
      </c>
    </row>
    <row r="72" spans="1:6" x14ac:dyDescent="0.25">
      <c r="A72" t="s">
        <v>11</v>
      </c>
      <c r="B72" s="4">
        <v>49.17</v>
      </c>
      <c r="C72" s="4">
        <v>60.55</v>
      </c>
      <c r="D72" s="4">
        <v>61.85</v>
      </c>
      <c r="E72" s="4">
        <v>85.84</v>
      </c>
      <c r="F72" s="4">
        <v>82.02</v>
      </c>
    </row>
    <row r="73" spans="1:6" x14ac:dyDescent="0.25">
      <c r="A73" t="s">
        <v>12</v>
      </c>
      <c r="B73" s="4">
        <v>91.67</v>
      </c>
      <c r="C73" s="4">
        <v>171.52</v>
      </c>
      <c r="D73" s="4">
        <v>156.41999999999999</v>
      </c>
      <c r="E73" s="4">
        <v>145.82</v>
      </c>
      <c r="F73" s="4">
        <v>129.22999999999999</v>
      </c>
    </row>
    <row r="74" spans="1:6" x14ac:dyDescent="0.25">
      <c r="A74" t="s">
        <v>13</v>
      </c>
      <c r="B74" s="4">
        <v>140.85</v>
      </c>
      <c r="C74" s="4">
        <v>232.07</v>
      </c>
      <c r="D74" s="4">
        <v>218.27</v>
      </c>
      <c r="E74" s="4">
        <v>231.66</v>
      </c>
      <c r="F74" s="4">
        <v>211.25</v>
      </c>
    </row>
    <row r="75" spans="1:6" x14ac:dyDescent="0.25">
      <c r="A75" s="1" t="s">
        <v>14</v>
      </c>
      <c r="B75" s="1">
        <v>2013</v>
      </c>
      <c r="C75" s="1">
        <v>2014</v>
      </c>
      <c r="D75" s="1">
        <v>2015</v>
      </c>
      <c r="E75" s="1">
        <v>2016</v>
      </c>
      <c r="F75" s="1">
        <v>2017</v>
      </c>
    </row>
    <row r="76" spans="1:6" x14ac:dyDescent="0.25">
      <c r="A76" t="s">
        <v>15</v>
      </c>
      <c r="B76" s="4">
        <v>120.25</v>
      </c>
      <c r="C76" s="4">
        <v>286.36</v>
      </c>
      <c r="D76" s="4">
        <v>257.63</v>
      </c>
      <c r="E76" s="4">
        <v>246.33</v>
      </c>
      <c r="F76" s="4">
        <v>207.31</v>
      </c>
    </row>
    <row r="77" spans="1:6" x14ac:dyDescent="0.25">
      <c r="A77" t="s">
        <v>16</v>
      </c>
      <c r="B77" s="4">
        <v>3.14</v>
      </c>
      <c r="C77" s="4">
        <v>2.2000000000000002</v>
      </c>
      <c r="D77" s="4">
        <v>3.73</v>
      </c>
      <c r="E77" s="4">
        <v>2.66</v>
      </c>
      <c r="F77" s="4">
        <v>3</v>
      </c>
    </row>
    <row r="78" spans="1:6" x14ac:dyDescent="0.25">
      <c r="A78" t="s">
        <v>17</v>
      </c>
      <c r="B78" s="4">
        <v>126.95</v>
      </c>
      <c r="C78" s="4">
        <v>292.79000000000002</v>
      </c>
      <c r="D78" s="4">
        <v>267.62</v>
      </c>
      <c r="E78" s="4">
        <v>252.45</v>
      </c>
      <c r="F78" s="4">
        <v>214.21</v>
      </c>
    </row>
    <row r="79" spans="1:6" x14ac:dyDescent="0.25">
      <c r="A79" t="s">
        <v>18</v>
      </c>
      <c r="B79" s="4">
        <v>121.27</v>
      </c>
      <c r="C79" s="4">
        <v>269.32</v>
      </c>
      <c r="D79" s="4">
        <v>249.16</v>
      </c>
      <c r="E79" s="4">
        <v>237.09</v>
      </c>
      <c r="F79" s="4">
        <v>208.94</v>
      </c>
    </row>
    <row r="80" spans="1:6" x14ac:dyDescent="0.25">
      <c r="A80" t="s">
        <v>19</v>
      </c>
      <c r="B80" s="4">
        <v>5.69</v>
      </c>
      <c r="C80" s="4">
        <v>23.47</v>
      </c>
      <c r="D80" s="4">
        <v>18.47</v>
      </c>
      <c r="E80" s="4">
        <v>10.59</v>
      </c>
      <c r="F80" s="4">
        <v>5.27</v>
      </c>
    </row>
    <row r="81" spans="1:6" x14ac:dyDescent="0.25">
      <c r="A81" t="s">
        <v>20</v>
      </c>
      <c r="B81" s="4">
        <v>5.69</v>
      </c>
      <c r="C81" s="4">
        <v>19.239999999999998</v>
      </c>
      <c r="D81" s="4">
        <v>12.5</v>
      </c>
      <c r="E81" s="4">
        <v>8.48</v>
      </c>
      <c r="F81" s="4">
        <v>3.18</v>
      </c>
    </row>
    <row r="82" spans="1:6" x14ac:dyDescent="0.25">
      <c r="A82" t="s">
        <v>21</v>
      </c>
      <c r="B82" s="4">
        <v>1.9</v>
      </c>
      <c r="C82" s="4">
        <v>6.41</v>
      </c>
      <c r="D82" s="4">
        <v>4.17</v>
      </c>
      <c r="E82" s="4">
        <v>2.83</v>
      </c>
      <c r="F82" s="4">
        <v>1.06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zoomScale="90" zoomScaleNormal="90" workbookViewId="0"/>
  </sheetViews>
  <sheetFormatPr defaultRowHeight="15" x14ac:dyDescent="0.25"/>
  <cols>
    <col min="1" max="1" width="33.28515625" bestFit="1" customWidth="1"/>
    <col min="2" max="2" width="25.28515625" bestFit="1" customWidth="1"/>
    <col min="3" max="3" width="30" bestFit="1" customWidth="1"/>
    <col min="4" max="7" width="13.28515625" customWidth="1"/>
    <col min="8" max="8" width="10.85546875" customWidth="1"/>
    <col min="9" max="9" width="11.28515625" customWidth="1"/>
  </cols>
  <sheetData>
    <row r="1" spans="1:8" ht="28.5" x14ac:dyDescent="0.45">
      <c r="A1" s="16" t="s">
        <v>32</v>
      </c>
      <c r="B1" s="3"/>
      <c r="C1" s="2"/>
    </row>
    <row r="5" spans="1:8" x14ac:dyDescent="0.25">
      <c r="A5" s="12" t="s">
        <v>0</v>
      </c>
      <c r="B5" s="12" t="s">
        <v>1</v>
      </c>
      <c r="C5" s="12" t="s">
        <v>2</v>
      </c>
      <c r="D5" s="13">
        <v>2013</v>
      </c>
      <c r="E5" s="13">
        <v>2014</v>
      </c>
      <c r="F5" s="13">
        <v>2015</v>
      </c>
      <c r="G5" s="13">
        <v>2016</v>
      </c>
      <c r="H5" s="13">
        <v>2017</v>
      </c>
    </row>
    <row r="6" spans="1:8" x14ac:dyDescent="0.25">
      <c r="A6" s="5" t="str">
        <f>B6&amp;" "&amp;C6</f>
        <v>Birla Cable Equity Share Capital</v>
      </c>
      <c r="B6" s="9" t="s">
        <v>3</v>
      </c>
      <c r="C6" s="9" t="s">
        <v>5</v>
      </c>
      <c r="D6" s="5">
        <v>30</v>
      </c>
      <c r="E6" s="5">
        <v>32</v>
      </c>
      <c r="F6" s="5">
        <v>40</v>
      </c>
      <c r="G6" s="5">
        <v>45</v>
      </c>
      <c r="H6" s="5">
        <v>50</v>
      </c>
    </row>
    <row r="7" spans="1:8" x14ac:dyDescent="0.25">
      <c r="A7" s="5" t="str">
        <f t="shared" ref="A7:A69" si="0">B7&amp;" "&amp;C7</f>
        <v>Birla Cable Reserves and Surplus</v>
      </c>
      <c r="B7" s="9" t="s">
        <v>3</v>
      </c>
      <c r="C7" s="9" t="s">
        <v>6</v>
      </c>
      <c r="D7" s="5">
        <v>32.24</v>
      </c>
      <c r="E7" s="5">
        <v>57</v>
      </c>
      <c r="F7" s="5">
        <v>59</v>
      </c>
      <c r="G7" s="5">
        <v>63</v>
      </c>
      <c r="H7" s="5">
        <v>68</v>
      </c>
    </row>
    <row r="8" spans="1:8" x14ac:dyDescent="0.25">
      <c r="A8" s="5" t="str">
        <f t="shared" si="0"/>
        <v>Birla Cable Total Non-Current Liabilities</v>
      </c>
      <c r="B8" s="9" t="s">
        <v>3</v>
      </c>
      <c r="C8" s="9" t="s">
        <v>7</v>
      </c>
      <c r="D8" s="5">
        <v>21</v>
      </c>
      <c r="E8" s="5">
        <v>32</v>
      </c>
      <c r="F8" s="5">
        <v>42</v>
      </c>
      <c r="G8" s="5">
        <v>52</v>
      </c>
      <c r="H8" s="5">
        <v>19.72</v>
      </c>
    </row>
    <row r="9" spans="1:8" x14ac:dyDescent="0.25">
      <c r="A9" s="5" t="str">
        <f t="shared" si="0"/>
        <v>Birla Cable Total Current Liabilities</v>
      </c>
      <c r="B9" s="9" t="s">
        <v>3</v>
      </c>
      <c r="C9" s="9" t="s">
        <v>8</v>
      </c>
      <c r="D9" s="5">
        <v>211</v>
      </c>
      <c r="E9" s="5">
        <v>125</v>
      </c>
      <c r="F9" s="5">
        <v>145</v>
      </c>
      <c r="G9" s="5">
        <v>118</v>
      </c>
      <c r="H9" s="5">
        <v>112</v>
      </c>
    </row>
    <row r="10" spans="1:8" x14ac:dyDescent="0.25">
      <c r="A10" s="5" t="str">
        <f t="shared" si="0"/>
        <v>Birla Cable Total Capital And Liabilities</v>
      </c>
      <c r="B10" s="9" t="s">
        <v>3</v>
      </c>
      <c r="C10" s="9" t="s">
        <v>9</v>
      </c>
      <c r="D10" s="5">
        <v>145</v>
      </c>
      <c r="E10" s="5">
        <v>230</v>
      </c>
      <c r="F10" s="5">
        <v>214</v>
      </c>
      <c r="G10" s="5">
        <v>231.66</v>
      </c>
      <c r="H10" s="5">
        <v>245</v>
      </c>
    </row>
    <row r="11" spans="1:8" x14ac:dyDescent="0.25">
      <c r="A11" s="5" t="str">
        <f t="shared" si="0"/>
        <v>Birla Cable Fixed Assets</v>
      </c>
      <c r="B11" s="9" t="s">
        <v>3</v>
      </c>
      <c r="C11" s="9" t="s">
        <v>10</v>
      </c>
      <c r="D11" s="5">
        <v>33</v>
      </c>
      <c r="E11" s="5">
        <v>54</v>
      </c>
      <c r="F11" s="5">
        <v>22</v>
      </c>
      <c r="G11" s="5">
        <v>45</v>
      </c>
      <c r="H11" s="5">
        <v>56</v>
      </c>
    </row>
    <row r="12" spans="1:8" x14ac:dyDescent="0.25">
      <c r="A12" s="5" t="str">
        <f t="shared" si="0"/>
        <v>Birla Cable Total Non-Current Assets</v>
      </c>
      <c r="B12" s="9" t="s">
        <v>3</v>
      </c>
      <c r="C12" s="9" t="s">
        <v>11</v>
      </c>
      <c r="D12" s="5">
        <v>49</v>
      </c>
      <c r="E12" s="5">
        <v>60</v>
      </c>
      <c r="F12" s="5">
        <v>65</v>
      </c>
      <c r="G12" s="5">
        <v>89</v>
      </c>
      <c r="H12" s="5">
        <v>97</v>
      </c>
    </row>
    <row r="13" spans="1:8" x14ac:dyDescent="0.25">
      <c r="A13" s="5" t="str">
        <f t="shared" si="0"/>
        <v>Birla Cable Total Current Assets</v>
      </c>
      <c r="B13" s="9" t="s">
        <v>3</v>
      </c>
      <c r="C13" s="9" t="s">
        <v>12</v>
      </c>
      <c r="D13" s="5">
        <v>62</v>
      </c>
      <c r="E13" s="5">
        <v>65</v>
      </c>
      <c r="F13" s="5">
        <v>66</v>
      </c>
      <c r="G13" s="5">
        <v>67</v>
      </c>
      <c r="H13" s="5">
        <v>68</v>
      </c>
    </row>
    <row r="14" spans="1:8" x14ac:dyDescent="0.25">
      <c r="A14" s="5" t="str">
        <f t="shared" si="0"/>
        <v>Birla Cable Total Assets</v>
      </c>
      <c r="B14" s="9" t="s">
        <v>3</v>
      </c>
      <c r="C14" s="9" t="s">
        <v>13</v>
      </c>
      <c r="D14" s="5">
        <v>145</v>
      </c>
      <c r="E14" s="5">
        <v>230</v>
      </c>
      <c r="F14" s="5">
        <v>214</v>
      </c>
      <c r="G14" s="5">
        <v>231.66</v>
      </c>
      <c r="H14" s="5">
        <v>245</v>
      </c>
    </row>
    <row r="15" spans="1:8" x14ac:dyDescent="0.25">
      <c r="A15" s="5" t="str">
        <f t="shared" si="0"/>
        <v>Birla Cable Revenue From Operations [Net]</v>
      </c>
      <c r="B15" s="9" t="s">
        <v>3</v>
      </c>
      <c r="C15" s="9" t="s">
        <v>15</v>
      </c>
      <c r="D15" s="5">
        <v>120</v>
      </c>
      <c r="E15" s="5">
        <v>122</v>
      </c>
      <c r="F15" s="5">
        <v>132</v>
      </c>
      <c r="G15" s="5">
        <v>135</v>
      </c>
      <c r="H15" s="5">
        <v>162</v>
      </c>
    </row>
    <row r="16" spans="1:8" x14ac:dyDescent="0.25">
      <c r="A16" s="5" t="str">
        <f t="shared" si="0"/>
        <v>Birla Cable Other Income</v>
      </c>
      <c r="B16" s="9" t="s">
        <v>3</v>
      </c>
      <c r="C16" s="9" t="s">
        <v>16</v>
      </c>
      <c r="D16" s="5">
        <v>5</v>
      </c>
      <c r="E16" s="5">
        <v>7</v>
      </c>
      <c r="F16" s="5">
        <v>8</v>
      </c>
      <c r="G16" s="5">
        <v>9</v>
      </c>
      <c r="H16" s="5">
        <v>10</v>
      </c>
    </row>
    <row r="17" spans="1:8" x14ac:dyDescent="0.25">
      <c r="A17" s="5" t="str">
        <f t="shared" si="0"/>
        <v>Birla Cable Total Revenue</v>
      </c>
      <c r="B17" s="9" t="s">
        <v>3</v>
      </c>
      <c r="C17" s="9" t="s">
        <v>17</v>
      </c>
      <c r="D17" s="5">
        <v>125</v>
      </c>
      <c r="E17" s="5">
        <v>128</v>
      </c>
      <c r="F17" s="5">
        <v>132</v>
      </c>
      <c r="G17" s="5">
        <v>125</v>
      </c>
      <c r="H17" s="5">
        <v>154</v>
      </c>
    </row>
    <row r="18" spans="1:8" x14ac:dyDescent="0.25">
      <c r="A18" s="5" t="str">
        <f t="shared" si="0"/>
        <v>Birla Cable Total Expenses</v>
      </c>
      <c r="B18" s="9" t="s">
        <v>3</v>
      </c>
      <c r="C18" s="9" t="s">
        <v>18</v>
      </c>
      <c r="D18" s="5">
        <v>121</v>
      </c>
      <c r="E18" s="5">
        <v>269</v>
      </c>
      <c r="F18" s="5">
        <v>245</v>
      </c>
      <c r="G18" s="5">
        <v>201</v>
      </c>
      <c r="H18" s="5">
        <v>204</v>
      </c>
    </row>
    <row r="19" spans="1:8" x14ac:dyDescent="0.25">
      <c r="A19" s="5" t="str">
        <f t="shared" si="0"/>
        <v>Birla Cable Profit/Loss Before Tax</v>
      </c>
      <c r="B19" s="9" t="s">
        <v>3</v>
      </c>
      <c r="C19" s="9" t="s">
        <v>19</v>
      </c>
      <c r="D19" s="5">
        <v>5</v>
      </c>
      <c r="E19" s="5">
        <v>7</v>
      </c>
      <c r="F19" s="5">
        <v>8</v>
      </c>
      <c r="G19" s="5">
        <v>9</v>
      </c>
      <c r="H19" s="5">
        <v>11</v>
      </c>
    </row>
    <row r="20" spans="1:8" x14ac:dyDescent="0.25">
      <c r="A20" s="5" t="str">
        <f t="shared" si="0"/>
        <v>Birla Cable Profit/Loss For The Period</v>
      </c>
      <c r="B20" s="9" t="s">
        <v>3</v>
      </c>
      <c r="C20" s="9" t="s">
        <v>20</v>
      </c>
      <c r="D20" s="5">
        <v>5</v>
      </c>
      <c r="E20" s="5">
        <v>6</v>
      </c>
      <c r="F20" s="5">
        <v>7</v>
      </c>
      <c r="G20" s="5">
        <v>8</v>
      </c>
      <c r="H20" s="5">
        <v>10</v>
      </c>
    </row>
    <row r="21" spans="1:8" x14ac:dyDescent="0.25">
      <c r="A21" s="5" t="str">
        <f t="shared" si="0"/>
        <v>Birla Cable Basic EPS (Rs.)</v>
      </c>
      <c r="B21" s="9" t="s">
        <v>3</v>
      </c>
      <c r="C21" s="9" t="s">
        <v>21</v>
      </c>
      <c r="D21" s="5">
        <v>2</v>
      </c>
      <c r="E21" s="5">
        <v>4</v>
      </c>
      <c r="F21" s="5">
        <v>5</v>
      </c>
      <c r="G21" s="5">
        <v>8</v>
      </c>
      <c r="H21" s="5">
        <v>4</v>
      </c>
    </row>
    <row r="22" spans="1:8" x14ac:dyDescent="0.25">
      <c r="A22" s="5" t="str">
        <f t="shared" si="0"/>
        <v>Aksh Optifibre Equity Share Capital</v>
      </c>
      <c r="B22" s="9" t="s">
        <v>22</v>
      </c>
      <c r="C22" s="9" t="s">
        <v>5</v>
      </c>
      <c r="D22" s="5">
        <v>22</v>
      </c>
      <c r="E22" s="5">
        <v>21</v>
      </c>
      <c r="F22" s="5">
        <v>22</v>
      </c>
      <c r="G22" s="5">
        <v>23</v>
      </c>
      <c r="H22" s="5">
        <v>25</v>
      </c>
    </row>
    <row r="23" spans="1:8" x14ac:dyDescent="0.25">
      <c r="A23" s="5" t="str">
        <f t="shared" si="0"/>
        <v>Aksh Optifibre Reserves and Surplus</v>
      </c>
      <c r="B23" s="9" t="s">
        <v>22</v>
      </c>
      <c r="C23" s="9" t="s">
        <v>6</v>
      </c>
      <c r="D23" s="5">
        <v>65</v>
      </c>
      <c r="E23" s="5">
        <v>68</v>
      </c>
      <c r="F23" s="5">
        <v>69</v>
      </c>
      <c r="G23" s="5">
        <v>72</v>
      </c>
      <c r="H23" s="5">
        <v>78</v>
      </c>
    </row>
    <row r="24" spans="1:8" x14ac:dyDescent="0.25">
      <c r="A24" s="5" t="str">
        <f t="shared" si="0"/>
        <v>Aksh Optifibre Total Non-Current Liabilities</v>
      </c>
      <c r="B24" s="9" t="s">
        <v>22</v>
      </c>
      <c r="C24" s="9" t="s">
        <v>7</v>
      </c>
      <c r="D24" s="5">
        <v>3</v>
      </c>
      <c r="E24" s="5">
        <v>4</v>
      </c>
      <c r="F24" s="5">
        <v>8</v>
      </c>
      <c r="G24" s="5">
        <v>12</v>
      </c>
      <c r="H24" s="5">
        <v>11</v>
      </c>
    </row>
    <row r="25" spans="1:8" x14ac:dyDescent="0.25">
      <c r="A25" s="5" t="str">
        <f t="shared" si="0"/>
        <v>Aksh Optifibre Total Current Liabilities</v>
      </c>
      <c r="B25" s="9" t="s">
        <v>22</v>
      </c>
      <c r="C25" s="9" t="s">
        <v>8</v>
      </c>
      <c r="D25" s="5">
        <v>12</v>
      </c>
      <c r="E25" s="5">
        <v>15</v>
      </c>
      <c r="F25" s="5">
        <v>16</v>
      </c>
      <c r="G25" s="5">
        <v>18</v>
      </c>
      <c r="H25" s="5">
        <v>20</v>
      </c>
    </row>
    <row r="26" spans="1:8" x14ac:dyDescent="0.25">
      <c r="A26" s="5" t="str">
        <f t="shared" si="0"/>
        <v>Aksh Optifibre Total Capital And Liabilities</v>
      </c>
      <c r="B26" s="9" t="s">
        <v>22</v>
      </c>
      <c r="C26" s="9" t="s">
        <v>9</v>
      </c>
      <c r="D26" s="5">
        <v>150</v>
      </c>
      <c r="E26" s="5">
        <v>158</v>
      </c>
      <c r="F26" s="5">
        <v>168</v>
      </c>
      <c r="G26" s="5">
        <v>169</v>
      </c>
      <c r="H26" s="5">
        <v>182</v>
      </c>
    </row>
    <row r="27" spans="1:8" x14ac:dyDescent="0.25">
      <c r="A27" s="5" t="str">
        <f t="shared" si="0"/>
        <v>Aksh Optifibre Fixed Assets</v>
      </c>
      <c r="B27" s="9" t="s">
        <v>22</v>
      </c>
      <c r="C27" s="9" t="s">
        <v>10</v>
      </c>
      <c r="D27" s="5">
        <v>65</v>
      </c>
      <c r="E27" s="5">
        <v>68</v>
      </c>
      <c r="F27" s="5">
        <v>79</v>
      </c>
      <c r="G27" s="5">
        <v>87</v>
      </c>
      <c r="H27" s="5">
        <v>99</v>
      </c>
    </row>
    <row r="28" spans="1:8" x14ac:dyDescent="0.25">
      <c r="A28" s="5" t="str">
        <f t="shared" si="0"/>
        <v>Aksh Optifibre Total Non-Current Assets</v>
      </c>
      <c r="B28" s="9" t="s">
        <v>22</v>
      </c>
      <c r="C28" s="9" t="s">
        <v>11</v>
      </c>
      <c r="D28" s="5">
        <v>50</v>
      </c>
      <c r="E28" s="5">
        <v>55</v>
      </c>
      <c r="F28" s="5">
        <v>65</v>
      </c>
      <c r="G28" s="5">
        <v>75</v>
      </c>
      <c r="H28" s="5">
        <v>80</v>
      </c>
    </row>
    <row r="29" spans="1:8" x14ac:dyDescent="0.25">
      <c r="A29" s="5" t="str">
        <f t="shared" si="0"/>
        <v>Aksh Optifibre Total Current Assets</v>
      </c>
      <c r="B29" s="9" t="s">
        <v>22</v>
      </c>
      <c r="C29" s="9" t="s">
        <v>12</v>
      </c>
      <c r="D29" s="5">
        <v>25</v>
      </c>
      <c r="E29" s="5">
        <v>30</v>
      </c>
      <c r="F29" s="5">
        <v>35</v>
      </c>
      <c r="G29" s="5">
        <v>45</v>
      </c>
      <c r="H29" s="5">
        <v>50</v>
      </c>
    </row>
    <row r="30" spans="1:8" x14ac:dyDescent="0.25">
      <c r="A30" s="5" t="str">
        <f t="shared" si="0"/>
        <v>Aksh Optifibre Total Assets</v>
      </c>
      <c r="B30" s="9" t="s">
        <v>22</v>
      </c>
      <c r="C30" s="9" t="s">
        <v>13</v>
      </c>
      <c r="D30" s="5">
        <v>145</v>
      </c>
      <c r="E30" s="5">
        <v>155</v>
      </c>
      <c r="F30" s="5">
        <v>165</v>
      </c>
      <c r="G30" s="5">
        <v>175</v>
      </c>
      <c r="H30" s="5">
        <v>185</v>
      </c>
    </row>
    <row r="31" spans="1:8" x14ac:dyDescent="0.25">
      <c r="A31" s="5" t="str">
        <f t="shared" si="0"/>
        <v>Aksh Optifibre Revenue From Operations [Net]</v>
      </c>
      <c r="B31" s="9" t="s">
        <v>22</v>
      </c>
      <c r="C31" s="9" t="s">
        <v>15</v>
      </c>
      <c r="D31" s="5">
        <v>122</v>
      </c>
      <c r="E31" s="5">
        <v>132</v>
      </c>
      <c r="F31" s="5">
        <v>142</v>
      </c>
      <c r="G31" s="5">
        <v>152</v>
      </c>
      <c r="H31" s="5">
        <v>162</v>
      </c>
    </row>
    <row r="32" spans="1:8" x14ac:dyDescent="0.25">
      <c r="A32" s="5" t="str">
        <f t="shared" si="0"/>
        <v>Aksh Optifibre Other Income</v>
      </c>
      <c r="B32" s="9" t="s">
        <v>22</v>
      </c>
      <c r="C32" s="9" t="s">
        <v>16</v>
      </c>
      <c r="D32" s="5">
        <v>5</v>
      </c>
      <c r="E32" s="5">
        <v>7</v>
      </c>
      <c r="F32" s="5">
        <v>9</v>
      </c>
      <c r="G32" s="5">
        <v>11</v>
      </c>
      <c r="H32" s="5">
        <v>13</v>
      </c>
    </row>
    <row r="33" spans="1:8" x14ac:dyDescent="0.25">
      <c r="A33" s="5" t="str">
        <f t="shared" si="0"/>
        <v>Aksh Optifibre Total Revenue</v>
      </c>
      <c r="B33" s="9" t="s">
        <v>22</v>
      </c>
      <c r="C33" s="9" t="s">
        <v>17</v>
      </c>
      <c r="D33" s="5">
        <v>126</v>
      </c>
      <c r="E33" s="5">
        <v>136</v>
      </c>
      <c r="F33" s="5">
        <v>146</v>
      </c>
      <c r="G33" s="5">
        <v>156</v>
      </c>
      <c r="H33" s="5">
        <v>166</v>
      </c>
    </row>
    <row r="34" spans="1:8" x14ac:dyDescent="0.25">
      <c r="A34" s="5" t="str">
        <f t="shared" si="0"/>
        <v>Aksh Optifibre Total Expenses</v>
      </c>
      <c r="B34" s="9" t="s">
        <v>22</v>
      </c>
      <c r="C34" s="9" t="s">
        <v>18</v>
      </c>
      <c r="D34" s="5">
        <v>120</v>
      </c>
      <c r="E34" s="5">
        <v>130</v>
      </c>
      <c r="F34" s="5">
        <v>140</v>
      </c>
      <c r="G34" s="5">
        <v>150</v>
      </c>
      <c r="H34" s="5">
        <v>160</v>
      </c>
    </row>
    <row r="35" spans="1:8" x14ac:dyDescent="0.25">
      <c r="A35" s="5" t="str">
        <f t="shared" si="0"/>
        <v>Aksh Optifibre Profit/Loss Before Tax</v>
      </c>
      <c r="B35" s="9" t="s">
        <v>22</v>
      </c>
      <c r="C35" s="9" t="s">
        <v>19</v>
      </c>
      <c r="D35" s="5">
        <v>7</v>
      </c>
      <c r="E35" s="5">
        <v>9</v>
      </c>
      <c r="F35" s="5">
        <v>11</v>
      </c>
      <c r="G35" s="5">
        <v>13</v>
      </c>
      <c r="H35" s="5">
        <v>15</v>
      </c>
    </row>
    <row r="36" spans="1:8" x14ac:dyDescent="0.25">
      <c r="A36" s="5" t="str">
        <f t="shared" si="0"/>
        <v>Aksh Optifibre Profit/Loss For The Period</v>
      </c>
      <c r="B36" s="9" t="s">
        <v>22</v>
      </c>
      <c r="C36" s="9" t="s">
        <v>20</v>
      </c>
      <c r="D36" s="5">
        <v>6</v>
      </c>
      <c r="E36" s="5">
        <v>8</v>
      </c>
      <c r="F36" s="5">
        <v>9</v>
      </c>
      <c r="G36" s="5">
        <v>12</v>
      </c>
      <c r="H36" s="5">
        <v>13</v>
      </c>
    </row>
    <row r="37" spans="1:8" x14ac:dyDescent="0.25">
      <c r="A37" s="5" t="str">
        <f t="shared" si="0"/>
        <v>Aksh Optifibre Basic EPS (Rs.)</v>
      </c>
      <c r="B37" s="9" t="s">
        <v>22</v>
      </c>
      <c r="C37" s="9" t="s">
        <v>21</v>
      </c>
      <c r="D37" s="5">
        <v>4</v>
      </c>
      <c r="E37" s="5">
        <v>5</v>
      </c>
      <c r="F37" s="5">
        <v>8</v>
      </c>
      <c r="G37" s="5">
        <v>4</v>
      </c>
      <c r="H37" s="5">
        <v>6</v>
      </c>
    </row>
    <row r="38" spans="1:8" x14ac:dyDescent="0.25">
      <c r="A38" s="5" t="str">
        <f t="shared" si="0"/>
        <v>Surana Telecom and Power Equity Share Capital</v>
      </c>
      <c r="B38" s="9" t="s">
        <v>23</v>
      </c>
      <c r="C38" s="9" t="s">
        <v>5</v>
      </c>
      <c r="D38" s="5">
        <v>46</v>
      </c>
      <c r="E38" s="5">
        <v>56</v>
      </c>
      <c r="F38" s="5">
        <v>87</v>
      </c>
      <c r="G38" s="5">
        <v>54</v>
      </c>
      <c r="H38" s="5">
        <v>54</v>
      </c>
    </row>
    <row r="39" spans="1:8" x14ac:dyDescent="0.25">
      <c r="A39" s="5" t="str">
        <f t="shared" si="0"/>
        <v>Surana Telecom and Power Reserves and Surplus</v>
      </c>
      <c r="B39" s="9" t="s">
        <v>23</v>
      </c>
      <c r="C39" s="9" t="s">
        <v>6</v>
      </c>
      <c r="D39" s="5">
        <v>32</v>
      </c>
      <c r="E39" s="5">
        <v>42</v>
      </c>
      <c r="F39" s="5">
        <v>52</v>
      </c>
      <c r="G39" s="5">
        <v>55</v>
      </c>
      <c r="H39" s="5">
        <v>59</v>
      </c>
    </row>
    <row r="40" spans="1:8" x14ac:dyDescent="0.25">
      <c r="A40" s="5" t="str">
        <f t="shared" si="0"/>
        <v>Surana Telecom and Power Total Non-Current Liabilities</v>
      </c>
      <c r="B40" s="9" t="s">
        <v>23</v>
      </c>
      <c r="C40" s="9" t="s">
        <v>7</v>
      </c>
      <c r="D40" s="5">
        <v>15</v>
      </c>
      <c r="E40" s="5">
        <v>18</v>
      </c>
      <c r="F40" s="5">
        <v>21</v>
      </c>
      <c r="G40" s="5">
        <v>23</v>
      </c>
      <c r="H40" s="5">
        <v>25</v>
      </c>
    </row>
    <row r="41" spans="1:8" x14ac:dyDescent="0.25">
      <c r="A41" s="5" t="str">
        <f t="shared" si="0"/>
        <v>Surana Telecom and Power Total Current Liabilities</v>
      </c>
      <c r="B41" s="9" t="s">
        <v>23</v>
      </c>
      <c r="C41" s="9" t="s">
        <v>8</v>
      </c>
      <c r="D41" s="5">
        <v>80</v>
      </c>
      <c r="E41" s="5">
        <v>100</v>
      </c>
      <c r="F41" s="5">
        <v>120</v>
      </c>
      <c r="G41" s="5">
        <v>140</v>
      </c>
      <c r="H41" s="5">
        <v>160</v>
      </c>
    </row>
    <row r="42" spans="1:8" x14ac:dyDescent="0.25">
      <c r="A42" s="5" t="str">
        <f t="shared" si="0"/>
        <v>Surana Telecom and Power Total Capital And Liabilities</v>
      </c>
      <c r="B42" s="9" t="s">
        <v>23</v>
      </c>
      <c r="C42" s="9" t="s">
        <v>9</v>
      </c>
      <c r="D42" s="5">
        <v>150</v>
      </c>
      <c r="E42" s="5">
        <v>200</v>
      </c>
      <c r="F42" s="5">
        <v>250</v>
      </c>
      <c r="G42" s="5">
        <v>300</v>
      </c>
      <c r="H42" s="5">
        <v>350</v>
      </c>
    </row>
    <row r="43" spans="1:8" x14ac:dyDescent="0.25">
      <c r="A43" s="5" t="str">
        <f t="shared" si="0"/>
        <v>Surana Telecom and Power Fixed Assets</v>
      </c>
      <c r="B43" s="9" t="s">
        <v>23</v>
      </c>
      <c r="C43" s="9" t="s">
        <v>10</v>
      </c>
      <c r="D43" s="5">
        <v>35</v>
      </c>
      <c r="E43" s="5">
        <v>40</v>
      </c>
      <c r="F43" s="5">
        <v>45</v>
      </c>
      <c r="G43" s="5">
        <v>70</v>
      </c>
      <c r="H43" s="5">
        <v>85</v>
      </c>
    </row>
    <row r="44" spans="1:8" x14ac:dyDescent="0.25">
      <c r="A44" s="5" t="str">
        <f t="shared" si="0"/>
        <v>Surana Telecom and Power Total Non-Current Assets</v>
      </c>
      <c r="B44" s="9" t="s">
        <v>23</v>
      </c>
      <c r="C44" s="9" t="s">
        <v>11</v>
      </c>
      <c r="D44" s="5">
        <v>68</v>
      </c>
      <c r="E44" s="5">
        <v>98</v>
      </c>
      <c r="F44" s="5">
        <v>138</v>
      </c>
      <c r="G44" s="5">
        <v>188</v>
      </c>
      <c r="H44" s="5">
        <v>218</v>
      </c>
    </row>
    <row r="45" spans="1:8" x14ac:dyDescent="0.25">
      <c r="A45" s="5" t="str">
        <f t="shared" si="0"/>
        <v>Surana Telecom and Power Total Current Assets</v>
      </c>
      <c r="B45" s="9" t="s">
        <v>23</v>
      </c>
      <c r="C45" s="9" t="s">
        <v>12</v>
      </c>
      <c r="D45" s="5">
        <v>50</v>
      </c>
      <c r="E45" s="5">
        <v>100</v>
      </c>
      <c r="F45" s="5">
        <v>150</v>
      </c>
      <c r="G45" s="5">
        <v>200</v>
      </c>
      <c r="H45" s="5">
        <v>225</v>
      </c>
    </row>
    <row r="46" spans="1:8" x14ac:dyDescent="0.25">
      <c r="A46" s="5" t="str">
        <f t="shared" si="0"/>
        <v>Surana Telecom and Power Total Assets</v>
      </c>
      <c r="B46" s="9" t="s">
        <v>23</v>
      </c>
      <c r="C46" s="9" t="s">
        <v>13</v>
      </c>
      <c r="D46" s="5">
        <v>150</v>
      </c>
      <c r="E46" s="5">
        <v>250</v>
      </c>
      <c r="F46" s="5">
        <v>200</v>
      </c>
      <c r="G46" s="5">
        <v>230</v>
      </c>
      <c r="H46" s="5">
        <v>215</v>
      </c>
    </row>
    <row r="47" spans="1:8" x14ac:dyDescent="0.25">
      <c r="A47" s="5" t="str">
        <f t="shared" si="0"/>
        <v>Surana Telecom and Power Revenue From Operations [Net]</v>
      </c>
      <c r="B47" s="9" t="s">
        <v>23</v>
      </c>
      <c r="C47" s="9" t="s">
        <v>15</v>
      </c>
      <c r="D47" s="5">
        <v>152</v>
      </c>
      <c r="E47" s="5">
        <v>187</v>
      </c>
      <c r="F47" s="5">
        <v>198</v>
      </c>
      <c r="G47" s="5">
        <v>215</v>
      </c>
      <c r="H47" s="5">
        <v>222</v>
      </c>
    </row>
    <row r="48" spans="1:8" x14ac:dyDescent="0.25">
      <c r="A48" s="5" t="str">
        <f t="shared" si="0"/>
        <v>Surana Telecom and Power Other Income</v>
      </c>
      <c r="B48" s="9" t="s">
        <v>23</v>
      </c>
      <c r="C48" s="9" t="s">
        <v>16</v>
      </c>
      <c r="D48" s="5">
        <v>15</v>
      </c>
      <c r="E48" s="5">
        <v>21</v>
      </c>
      <c r="F48" s="5">
        <v>32</v>
      </c>
      <c r="G48" s="5">
        <v>42</v>
      </c>
      <c r="H48" s="5">
        <v>52</v>
      </c>
    </row>
    <row r="49" spans="1:8" x14ac:dyDescent="0.25">
      <c r="A49" s="5" t="str">
        <f t="shared" si="0"/>
        <v>Surana Telecom and Power Total Revenue</v>
      </c>
      <c r="B49" s="9" t="s">
        <v>23</v>
      </c>
      <c r="C49" s="9" t="s">
        <v>17</v>
      </c>
      <c r="D49" s="5">
        <v>140</v>
      </c>
      <c r="E49" s="5">
        <v>150</v>
      </c>
      <c r="F49" s="5">
        <v>160</v>
      </c>
      <c r="G49" s="5">
        <v>170</v>
      </c>
      <c r="H49" s="5">
        <v>180</v>
      </c>
    </row>
    <row r="50" spans="1:8" x14ac:dyDescent="0.25">
      <c r="A50" s="5" t="str">
        <f t="shared" si="0"/>
        <v>Surana Telecom and Power Total Expenses</v>
      </c>
      <c r="B50" s="9" t="s">
        <v>23</v>
      </c>
      <c r="C50" s="9" t="s">
        <v>18</v>
      </c>
      <c r="D50" s="5">
        <v>120</v>
      </c>
      <c r="E50" s="5">
        <v>140</v>
      </c>
      <c r="F50" s="5">
        <v>160</v>
      </c>
      <c r="G50" s="5">
        <v>180</v>
      </c>
      <c r="H50" s="5">
        <v>200</v>
      </c>
    </row>
    <row r="51" spans="1:8" x14ac:dyDescent="0.25">
      <c r="A51" s="5" t="str">
        <f t="shared" si="0"/>
        <v>Surana Telecom and Power Profit/Loss Before Tax</v>
      </c>
      <c r="B51" s="9" t="s">
        <v>23</v>
      </c>
      <c r="C51" s="9" t="s">
        <v>19</v>
      </c>
      <c r="D51" s="5">
        <v>8</v>
      </c>
      <c r="E51" s="5">
        <v>12</v>
      </c>
      <c r="F51" s="5">
        <v>16</v>
      </c>
      <c r="G51" s="5">
        <v>20</v>
      </c>
      <c r="H51" s="5">
        <v>24</v>
      </c>
    </row>
    <row r="52" spans="1:8" x14ac:dyDescent="0.25">
      <c r="A52" s="5" t="str">
        <f t="shared" si="0"/>
        <v>Surana Telecom and Power Profit/Loss For The Period</v>
      </c>
      <c r="B52" s="9" t="s">
        <v>23</v>
      </c>
      <c r="C52" s="9" t="s">
        <v>20</v>
      </c>
      <c r="D52" s="5">
        <v>8</v>
      </c>
      <c r="E52" s="5">
        <v>16</v>
      </c>
      <c r="F52" s="5">
        <v>25</v>
      </c>
      <c r="G52" s="5">
        <v>32</v>
      </c>
      <c r="H52" s="5">
        <v>45</v>
      </c>
    </row>
    <row r="53" spans="1:8" x14ac:dyDescent="0.25">
      <c r="A53" s="5" t="str">
        <f t="shared" si="0"/>
        <v>Surana Telecom and Power Basic EPS (Rs.)</v>
      </c>
      <c r="B53" s="9" t="s">
        <v>23</v>
      </c>
      <c r="C53" s="9" t="s">
        <v>21</v>
      </c>
      <c r="D53" s="5">
        <v>5</v>
      </c>
      <c r="E53" s="5">
        <v>4</v>
      </c>
      <c r="F53" s="5">
        <v>6</v>
      </c>
      <c r="G53" s="5">
        <v>4</v>
      </c>
      <c r="H53" s="5">
        <v>8</v>
      </c>
    </row>
    <row r="54" spans="1:8" x14ac:dyDescent="0.25">
      <c r="A54" s="5" t="str">
        <f t="shared" si="0"/>
        <v>Finolex Cables Equity Share Capital</v>
      </c>
      <c r="B54" s="9" t="s">
        <v>24</v>
      </c>
      <c r="C54" s="9" t="s">
        <v>5</v>
      </c>
      <c r="D54" s="11">
        <v>30</v>
      </c>
      <c r="E54" s="11">
        <v>30</v>
      </c>
      <c r="F54" s="11">
        <v>30</v>
      </c>
      <c r="G54" s="11">
        <v>30</v>
      </c>
      <c r="H54" s="11">
        <v>30</v>
      </c>
    </row>
    <row r="55" spans="1:8" x14ac:dyDescent="0.25">
      <c r="A55" s="5" t="str">
        <f t="shared" si="0"/>
        <v>Finolex Cables Reserves and Surplus</v>
      </c>
      <c r="B55" s="9" t="s">
        <v>24</v>
      </c>
      <c r="C55" s="9" t="s">
        <v>6</v>
      </c>
      <c r="D55" s="11">
        <v>32.24</v>
      </c>
      <c r="E55" s="11">
        <v>47.97</v>
      </c>
      <c r="F55" s="11">
        <v>56.86</v>
      </c>
      <c r="G55" s="11">
        <v>61.73</v>
      </c>
      <c r="H55" s="11">
        <v>65.37</v>
      </c>
    </row>
    <row r="56" spans="1:8" x14ac:dyDescent="0.25">
      <c r="A56" s="5" t="str">
        <f t="shared" si="0"/>
        <v>Finolex Cables Total Non-Current Liabilities</v>
      </c>
      <c r="B56" s="9" t="s">
        <v>24</v>
      </c>
      <c r="C56" s="9" t="s">
        <v>7</v>
      </c>
      <c r="D56" s="11">
        <v>1.22</v>
      </c>
      <c r="E56" s="11">
        <v>19.739999999999998</v>
      </c>
      <c r="F56" s="11">
        <v>18.8</v>
      </c>
      <c r="G56" s="11">
        <v>23.3</v>
      </c>
      <c r="H56" s="11">
        <v>19.72</v>
      </c>
    </row>
    <row r="57" spans="1:8" x14ac:dyDescent="0.25">
      <c r="A57" s="5" t="str">
        <f t="shared" si="0"/>
        <v>Finolex Cables Total Current Liabilities</v>
      </c>
      <c r="B57" s="9" t="s">
        <v>24</v>
      </c>
      <c r="C57" s="9" t="s">
        <v>8</v>
      </c>
      <c r="D57" s="11">
        <v>77.39</v>
      </c>
      <c r="E57" s="11">
        <v>134.35</v>
      </c>
      <c r="F57" s="11">
        <v>112.61</v>
      </c>
      <c r="G57" s="11">
        <v>116.64</v>
      </c>
      <c r="H57" s="11">
        <v>96.17</v>
      </c>
    </row>
    <row r="58" spans="1:8" x14ac:dyDescent="0.25">
      <c r="A58" s="5" t="str">
        <f t="shared" si="0"/>
        <v>Finolex Cables Total Capital And Liabilities</v>
      </c>
      <c r="B58" s="9" t="s">
        <v>24</v>
      </c>
      <c r="C58" s="9" t="s">
        <v>9</v>
      </c>
      <c r="D58" s="11">
        <v>140.85</v>
      </c>
      <c r="E58" s="11">
        <v>232.07</v>
      </c>
      <c r="F58" s="11">
        <v>218.27</v>
      </c>
      <c r="G58" s="11">
        <v>231.66</v>
      </c>
      <c r="H58" s="11">
        <v>211.25</v>
      </c>
    </row>
    <row r="59" spans="1:8" x14ac:dyDescent="0.25">
      <c r="A59" s="5" t="str">
        <f t="shared" si="0"/>
        <v>Finolex Cables Fixed Assets</v>
      </c>
      <c r="B59" s="9" t="s">
        <v>24</v>
      </c>
      <c r="C59" s="9" t="s">
        <v>10</v>
      </c>
      <c r="D59" s="11">
        <v>33.729999999999997</v>
      </c>
      <c r="E59" s="11">
        <v>39.93</v>
      </c>
      <c r="F59" s="11">
        <v>42</v>
      </c>
      <c r="G59" s="11">
        <v>61.09</v>
      </c>
      <c r="H59" s="11">
        <v>56.2</v>
      </c>
    </row>
    <row r="60" spans="1:8" x14ac:dyDescent="0.25">
      <c r="A60" s="5" t="str">
        <f t="shared" si="0"/>
        <v>Finolex Cables Total Non-Current Assets</v>
      </c>
      <c r="B60" s="9" t="s">
        <v>24</v>
      </c>
      <c r="C60" s="9" t="s">
        <v>11</v>
      </c>
      <c r="D60" s="11">
        <v>49.17</v>
      </c>
      <c r="E60" s="11">
        <v>60.55</v>
      </c>
      <c r="F60" s="11">
        <v>61.85</v>
      </c>
      <c r="G60" s="11">
        <v>85.84</v>
      </c>
      <c r="H60" s="11">
        <v>82.02</v>
      </c>
    </row>
    <row r="61" spans="1:8" x14ac:dyDescent="0.25">
      <c r="A61" s="5" t="str">
        <f t="shared" si="0"/>
        <v>Finolex Cables Total Current Assets</v>
      </c>
      <c r="B61" s="9" t="s">
        <v>24</v>
      </c>
      <c r="C61" s="9" t="s">
        <v>12</v>
      </c>
      <c r="D61" s="11">
        <v>91.67</v>
      </c>
      <c r="E61" s="11">
        <v>171.52</v>
      </c>
      <c r="F61" s="11">
        <v>156.41999999999999</v>
      </c>
      <c r="G61" s="11">
        <v>145.82</v>
      </c>
      <c r="H61" s="11">
        <v>129.22999999999999</v>
      </c>
    </row>
    <row r="62" spans="1:8" x14ac:dyDescent="0.25">
      <c r="A62" s="5" t="str">
        <f t="shared" si="0"/>
        <v>Finolex Cables Total Assets</v>
      </c>
      <c r="B62" s="9" t="s">
        <v>24</v>
      </c>
      <c r="C62" s="9" t="s">
        <v>13</v>
      </c>
      <c r="D62" s="11">
        <v>140.85</v>
      </c>
      <c r="E62" s="11">
        <v>232.07</v>
      </c>
      <c r="F62" s="11">
        <v>218.27</v>
      </c>
      <c r="G62" s="11">
        <v>231.66</v>
      </c>
      <c r="H62" s="11">
        <v>211.25</v>
      </c>
    </row>
    <row r="63" spans="1:8" x14ac:dyDescent="0.25">
      <c r="A63" s="5" t="str">
        <f t="shared" si="0"/>
        <v>Finolex Cables Revenue From Operations [Net]</v>
      </c>
      <c r="B63" s="9" t="s">
        <v>24</v>
      </c>
      <c r="C63" s="9" t="s">
        <v>15</v>
      </c>
      <c r="D63" s="11">
        <v>120.25</v>
      </c>
      <c r="E63" s="11">
        <v>286.36</v>
      </c>
      <c r="F63" s="11">
        <v>257.63</v>
      </c>
      <c r="G63" s="11">
        <v>246.33</v>
      </c>
      <c r="H63" s="11">
        <v>207.31</v>
      </c>
    </row>
    <row r="64" spans="1:8" x14ac:dyDescent="0.25">
      <c r="A64" s="5" t="str">
        <f t="shared" si="0"/>
        <v>Finolex Cables Other Income</v>
      </c>
      <c r="B64" s="9" t="s">
        <v>24</v>
      </c>
      <c r="C64" s="9" t="s">
        <v>16</v>
      </c>
      <c r="D64" s="11">
        <v>3.14</v>
      </c>
      <c r="E64" s="11">
        <v>2.2000000000000002</v>
      </c>
      <c r="F64" s="11">
        <v>3.73</v>
      </c>
      <c r="G64" s="11">
        <v>2.66</v>
      </c>
      <c r="H64" s="11">
        <v>3</v>
      </c>
    </row>
    <row r="65" spans="1:8" x14ac:dyDescent="0.25">
      <c r="A65" s="5" t="str">
        <f t="shared" si="0"/>
        <v>Finolex Cables Total Revenue</v>
      </c>
      <c r="B65" s="9" t="s">
        <v>24</v>
      </c>
      <c r="C65" s="9" t="s">
        <v>17</v>
      </c>
      <c r="D65" s="11">
        <v>126.95</v>
      </c>
      <c r="E65" s="11">
        <v>292.79000000000002</v>
      </c>
      <c r="F65" s="11">
        <v>267.62</v>
      </c>
      <c r="G65" s="11">
        <v>252.45</v>
      </c>
      <c r="H65" s="11">
        <v>214.21</v>
      </c>
    </row>
    <row r="66" spans="1:8" x14ac:dyDescent="0.25">
      <c r="A66" s="5" t="str">
        <f t="shared" si="0"/>
        <v>Finolex Cables Total Expenses</v>
      </c>
      <c r="B66" s="9" t="s">
        <v>24</v>
      </c>
      <c r="C66" s="9" t="s">
        <v>18</v>
      </c>
      <c r="D66" s="11">
        <v>121.27</v>
      </c>
      <c r="E66" s="11">
        <v>269.32</v>
      </c>
      <c r="F66" s="11">
        <v>249.16</v>
      </c>
      <c r="G66" s="11">
        <v>237.09</v>
      </c>
      <c r="H66" s="11">
        <v>208.94</v>
      </c>
    </row>
    <row r="67" spans="1:8" x14ac:dyDescent="0.25">
      <c r="A67" s="5" t="str">
        <f t="shared" si="0"/>
        <v>Finolex Cables Profit/Loss Before Tax</v>
      </c>
      <c r="B67" s="9" t="s">
        <v>24</v>
      </c>
      <c r="C67" s="9" t="s">
        <v>19</v>
      </c>
      <c r="D67" s="11">
        <v>5.69</v>
      </c>
      <c r="E67" s="11">
        <v>23.47</v>
      </c>
      <c r="F67" s="11">
        <v>18.47</v>
      </c>
      <c r="G67" s="11">
        <v>10.59</v>
      </c>
      <c r="H67" s="11">
        <v>5.27</v>
      </c>
    </row>
    <row r="68" spans="1:8" x14ac:dyDescent="0.25">
      <c r="A68" s="5" t="str">
        <f t="shared" si="0"/>
        <v>Finolex Cables Profit/Loss For The Period</v>
      </c>
      <c r="B68" s="9" t="s">
        <v>24</v>
      </c>
      <c r="C68" s="9" t="s">
        <v>20</v>
      </c>
      <c r="D68" s="11">
        <v>5.69</v>
      </c>
      <c r="E68" s="11">
        <v>19.239999999999998</v>
      </c>
      <c r="F68" s="11">
        <v>12.5</v>
      </c>
      <c r="G68" s="11">
        <v>8.48</v>
      </c>
      <c r="H68" s="11">
        <v>3.18</v>
      </c>
    </row>
    <row r="69" spans="1:8" x14ac:dyDescent="0.25">
      <c r="A69" s="5" t="str">
        <f t="shared" si="0"/>
        <v>Finolex Cables Basic EPS (Rs.)</v>
      </c>
      <c r="B69" s="9" t="s">
        <v>24</v>
      </c>
      <c r="C69" s="9" t="s">
        <v>21</v>
      </c>
      <c r="D69" s="11">
        <v>1.9</v>
      </c>
      <c r="E69" s="11">
        <v>6.41</v>
      </c>
      <c r="F69" s="11">
        <v>4.17</v>
      </c>
      <c r="G69" s="11">
        <v>2.83</v>
      </c>
      <c r="H69" s="11">
        <v>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Normal="100" workbookViewId="0">
      <selection activeCell="K21" sqref="K21"/>
    </sheetView>
  </sheetViews>
  <sheetFormatPr defaultColWidth="0" defaultRowHeight="15" zeroHeight="1" x14ac:dyDescent="0.25"/>
  <cols>
    <col min="1" max="1" width="9.140625" customWidth="1"/>
    <col min="2" max="2" width="5.7109375" customWidth="1"/>
    <col min="3" max="3" width="25.28515625" bestFit="1" customWidth="1"/>
    <col min="4" max="4" width="26.5703125" bestFit="1" customWidth="1"/>
    <col min="5" max="5" width="14.28515625" customWidth="1"/>
    <col min="6" max="7" width="9.140625" customWidth="1"/>
    <col min="8" max="8" width="7.85546875" customWidth="1"/>
    <col min="9" max="9" width="5.7109375" customWidth="1"/>
    <col min="10" max="10" width="25.28515625" bestFit="1" customWidth="1"/>
    <col min="11" max="11" width="26.5703125" bestFit="1" customWidth="1"/>
    <col min="12" max="12" width="12.5703125" customWidth="1"/>
    <col min="13" max="13" width="9.140625" customWidth="1"/>
    <col min="16" max="16384" width="9.140625" hidden="1"/>
  </cols>
  <sheetData>
    <row r="1" spans="1:13" ht="28.5" x14ac:dyDescent="0.25">
      <c r="A1" s="16" t="s">
        <v>33</v>
      </c>
    </row>
    <row r="2" spans="1:13" x14ac:dyDescent="0.25"/>
    <row r="3" spans="1:13" x14ac:dyDescent="0.25"/>
    <row r="4" spans="1:13" ht="18.75" x14ac:dyDescent="0.3">
      <c r="A4" s="22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25"/>
    <row r="6" spans="1:13" x14ac:dyDescent="0.25">
      <c r="B6" s="23" t="s">
        <v>4</v>
      </c>
      <c r="C6" s="23"/>
      <c r="D6" s="23"/>
      <c r="E6" s="23"/>
      <c r="F6" s="23"/>
      <c r="H6" s="23" t="s">
        <v>14</v>
      </c>
      <c r="I6" s="23"/>
      <c r="J6" s="23"/>
      <c r="K6" s="23"/>
      <c r="L6" s="23"/>
    </row>
    <row r="7" spans="1:13" x14ac:dyDescent="0.25"/>
    <row r="8" spans="1:13" x14ac:dyDescent="0.25">
      <c r="B8" s="17" t="s">
        <v>28</v>
      </c>
      <c r="C8" s="24" t="s">
        <v>1</v>
      </c>
      <c r="D8" s="24" t="s">
        <v>26</v>
      </c>
      <c r="E8" s="24" t="s">
        <v>27</v>
      </c>
      <c r="I8" s="17" t="s">
        <v>28</v>
      </c>
      <c r="J8" s="24" t="s">
        <v>1</v>
      </c>
      <c r="K8" s="24" t="s">
        <v>26</v>
      </c>
      <c r="L8" s="24" t="s">
        <v>27</v>
      </c>
    </row>
    <row r="9" spans="1:13" x14ac:dyDescent="0.25">
      <c r="B9" s="17"/>
      <c r="C9" s="8" t="s">
        <v>3</v>
      </c>
      <c r="D9" s="9" t="s">
        <v>5</v>
      </c>
      <c r="E9" s="8">
        <v>2013</v>
      </c>
      <c r="I9" s="17"/>
      <c r="J9" s="8" t="s">
        <v>3</v>
      </c>
      <c r="K9" s="9" t="s">
        <v>15</v>
      </c>
      <c r="L9" s="8">
        <v>2013</v>
      </c>
    </row>
    <row r="10" spans="1:13" x14ac:dyDescent="0.25">
      <c r="B10" s="17"/>
      <c r="C10" s="8" t="s">
        <v>22</v>
      </c>
      <c r="D10" s="9" t="s">
        <v>6</v>
      </c>
      <c r="E10" s="8">
        <v>2014</v>
      </c>
      <c r="I10" s="17"/>
      <c r="J10" s="8" t="s">
        <v>22</v>
      </c>
      <c r="K10" s="9" t="s">
        <v>16</v>
      </c>
      <c r="L10" s="8">
        <v>2014</v>
      </c>
    </row>
    <row r="11" spans="1:13" x14ac:dyDescent="0.25">
      <c r="B11" s="17"/>
      <c r="C11" s="8" t="s">
        <v>23</v>
      </c>
      <c r="D11" s="9" t="s">
        <v>7</v>
      </c>
      <c r="E11" s="8">
        <v>2015</v>
      </c>
      <c r="I11" s="17"/>
      <c r="J11" s="8" t="s">
        <v>23</v>
      </c>
      <c r="K11" s="9" t="s">
        <v>17</v>
      </c>
      <c r="L11" s="8">
        <v>2015</v>
      </c>
    </row>
    <row r="12" spans="1:13" x14ac:dyDescent="0.25">
      <c r="B12" s="17"/>
      <c r="C12" s="8" t="s">
        <v>24</v>
      </c>
      <c r="D12" s="9" t="s">
        <v>8</v>
      </c>
      <c r="E12" s="8">
        <v>2016</v>
      </c>
      <c r="I12" s="17"/>
      <c r="J12" s="8" t="s">
        <v>24</v>
      </c>
      <c r="K12" s="9" t="s">
        <v>18</v>
      </c>
      <c r="L12" s="8">
        <v>2016</v>
      </c>
    </row>
    <row r="13" spans="1:13" x14ac:dyDescent="0.25">
      <c r="B13" s="17"/>
      <c r="C13" s="8"/>
      <c r="D13" s="9" t="s">
        <v>9</v>
      </c>
      <c r="E13" s="8">
        <v>2017</v>
      </c>
      <c r="I13" s="17"/>
      <c r="J13" s="8"/>
      <c r="K13" s="9" t="s">
        <v>19</v>
      </c>
      <c r="L13" s="8">
        <v>2017</v>
      </c>
    </row>
    <row r="14" spans="1:13" x14ac:dyDescent="0.25">
      <c r="B14" s="17"/>
      <c r="C14" s="8"/>
      <c r="D14" s="9" t="s">
        <v>10</v>
      </c>
      <c r="E14" s="8"/>
      <c r="I14" s="17"/>
      <c r="J14" s="8"/>
      <c r="K14" s="9" t="s">
        <v>20</v>
      </c>
      <c r="L14" s="8"/>
    </row>
    <row r="15" spans="1:13" x14ac:dyDescent="0.25">
      <c r="B15" s="17"/>
      <c r="C15" s="8"/>
      <c r="D15" s="9" t="s">
        <v>11</v>
      </c>
      <c r="E15" s="8"/>
      <c r="I15" s="17"/>
      <c r="J15" s="8"/>
      <c r="K15" s="9" t="s">
        <v>21</v>
      </c>
      <c r="L15" s="8"/>
    </row>
    <row r="16" spans="1:13" x14ac:dyDescent="0.25">
      <c r="B16" s="17"/>
      <c r="C16" s="8"/>
      <c r="D16" s="9" t="s">
        <v>12</v>
      </c>
      <c r="E16" s="8"/>
      <c r="I16" s="17"/>
      <c r="J16" s="8"/>
      <c r="K16" s="8"/>
      <c r="L16" s="8"/>
    </row>
    <row r="17" spans="2:12" x14ac:dyDescent="0.25">
      <c r="B17" s="17"/>
      <c r="C17" s="8"/>
      <c r="D17" s="9" t="s">
        <v>13</v>
      </c>
      <c r="E17" s="8"/>
      <c r="I17" s="17"/>
      <c r="J17" s="8"/>
      <c r="K17" s="8"/>
      <c r="L17" s="8"/>
    </row>
    <row r="18" spans="2:12" x14ac:dyDescent="0.25"/>
    <row r="19" spans="2:12" x14ac:dyDescent="0.25">
      <c r="B19" s="17" t="s">
        <v>34</v>
      </c>
      <c r="C19" s="25" t="s">
        <v>29</v>
      </c>
      <c r="D19" s="25"/>
      <c r="E19" s="25"/>
      <c r="I19" s="17" t="s">
        <v>34</v>
      </c>
      <c r="J19" s="25" t="s">
        <v>29</v>
      </c>
      <c r="K19" s="25"/>
      <c r="L19" s="25"/>
    </row>
    <row r="20" spans="2:12" x14ac:dyDescent="0.25">
      <c r="B20" s="17"/>
      <c r="C20" s="18" t="s">
        <v>1</v>
      </c>
      <c r="D20" s="18" t="s">
        <v>26</v>
      </c>
      <c r="E20" s="18" t="s">
        <v>27</v>
      </c>
      <c r="I20" s="17"/>
      <c r="J20" s="18" t="s">
        <v>1</v>
      </c>
      <c r="K20" s="18" t="s">
        <v>26</v>
      </c>
      <c r="L20" s="18" t="s">
        <v>27</v>
      </c>
    </row>
    <row r="21" spans="2:12" x14ac:dyDescent="0.25">
      <c r="B21" s="17"/>
      <c r="C21" s="5" t="s">
        <v>22</v>
      </c>
      <c r="D21" s="5" t="s">
        <v>6</v>
      </c>
      <c r="E21" s="6">
        <v>2013</v>
      </c>
      <c r="I21" s="17"/>
      <c r="J21" s="5" t="s">
        <v>24</v>
      </c>
      <c r="K21" s="5" t="s">
        <v>16</v>
      </c>
      <c r="L21" s="6">
        <v>2013</v>
      </c>
    </row>
    <row r="22" spans="2:12" x14ac:dyDescent="0.25">
      <c r="B22" s="17"/>
      <c r="I22" s="17"/>
    </row>
    <row r="23" spans="2:12" x14ac:dyDescent="0.25">
      <c r="B23" s="17"/>
      <c r="C23" s="23" t="s">
        <v>30</v>
      </c>
      <c r="D23" s="23"/>
      <c r="E23" s="23"/>
      <c r="I23" s="17"/>
      <c r="J23" s="23" t="s">
        <v>30</v>
      </c>
      <c r="K23" s="23"/>
      <c r="L23" s="23"/>
    </row>
    <row r="24" spans="2:12" x14ac:dyDescent="0.25">
      <c r="B24" s="17"/>
      <c r="C24" s="18" t="s">
        <v>27</v>
      </c>
      <c r="D24" s="19" t="str">
        <f>C21&amp; " "&amp;D21</f>
        <v>Aksh Optifibre Reserves and Surplus</v>
      </c>
      <c r="E24" s="20"/>
      <c r="I24" s="17"/>
      <c r="J24" s="18" t="s">
        <v>27</v>
      </c>
      <c r="K24" s="21" t="str">
        <f>J21&amp;" "&amp;K21</f>
        <v>Finolex Cables Other Income</v>
      </c>
      <c r="L24" s="21"/>
    </row>
    <row r="25" spans="2:12" x14ac:dyDescent="0.25">
      <c r="B25" s="17"/>
      <c r="C25" s="7">
        <f>E21</f>
        <v>2013</v>
      </c>
      <c r="D25" s="14">
        <f>VLOOKUP($D$24,'Organize Data'!$A$5:$H$69,MATCH(Dashboard!C25,'Organize Data'!$A$5:$H$5,0),0)</f>
        <v>65</v>
      </c>
      <c r="E25" s="14"/>
      <c r="I25" s="17"/>
      <c r="J25" s="6">
        <f>L21</f>
        <v>2013</v>
      </c>
      <c r="K25" s="10">
        <f>VLOOKUP($K$24,'Organize Data'!$A$5:$H$69,MATCH(Dashboard!J25,'Organize Data'!$A$5:$H$5,0),0)</f>
        <v>3.14</v>
      </c>
      <c r="L25" s="10"/>
    </row>
    <row r="26" spans="2:12" x14ac:dyDescent="0.25">
      <c r="B26" s="17"/>
      <c r="C26" s="7">
        <f>C25+1</f>
        <v>2014</v>
      </c>
      <c r="D26" s="14">
        <f>VLOOKUP($D$24,'Organize Data'!$A$5:$H$69,MATCH(Dashboard!C26,'Organize Data'!$A$5:$H$5,0),0)</f>
        <v>68</v>
      </c>
      <c r="E26" s="14"/>
      <c r="I26" s="17"/>
      <c r="J26" s="6">
        <f>J25+1</f>
        <v>2014</v>
      </c>
      <c r="K26" s="10">
        <f>VLOOKUP($K$24,'Organize Data'!$A$5:$H$69,MATCH(Dashboard!J26,'Organize Data'!$A$5:$H$5,0),0)</f>
        <v>2.2000000000000002</v>
      </c>
      <c r="L26" s="10"/>
    </row>
    <row r="27" spans="2:12" x14ac:dyDescent="0.25">
      <c r="B27" s="17"/>
      <c r="C27" s="7">
        <f>C26+1</f>
        <v>2015</v>
      </c>
      <c r="D27" s="14">
        <f>VLOOKUP($D$24,'Organize Data'!$A$5:$H$69,MATCH(Dashboard!C27,'Organize Data'!$A$5:$H$5,0),0)</f>
        <v>69</v>
      </c>
      <c r="E27" s="14"/>
      <c r="I27" s="17"/>
      <c r="J27" s="6">
        <f>J26+1</f>
        <v>2015</v>
      </c>
      <c r="K27" s="10">
        <f>VLOOKUP($K$24,'Organize Data'!$A$5:$H$69,MATCH(Dashboard!J27,'Organize Data'!$A$5:$H$5,0),0)</f>
        <v>3.73</v>
      </c>
      <c r="L27" s="10"/>
    </row>
    <row r="28" spans="2:12" x14ac:dyDescent="0.25"/>
    <row r="29" spans="2:12" x14ac:dyDescent="0.25"/>
    <row r="30" spans="2:12" x14ac:dyDescent="0.25"/>
    <row r="31" spans="2:12" x14ac:dyDescent="0.25"/>
    <row r="32" spans="2:1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</sheetData>
  <mergeCells count="15">
    <mergeCell ref="A4:M4"/>
    <mergeCell ref="H6:L6"/>
    <mergeCell ref="I8:I17"/>
    <mergeCell ref="B19:B27"/>
    <mergeCell ref="I19:I27"/>
    <mergeCell ref="J19:L19"/>
    <mergeCell ref="C23:E23"/>
    <mergeCell ref="J23:L23"/>
    <mergeCell ref="B6:F6"/>
    <mergeCell ref="B8:B17"/>
    <mergeCell ref="D24:E24"/>
    <mergeCell ref="D25:E25"/>
    <mergeCell ref="D26:E26"/>
    <mergeCell ref="D27:E27"/>
    <mergeCell ref="C19:E19"/>
  </mergeCells>
  <dataValidations count="6">
    <dataValidation type="list" allowBlank="1" showInputMessage="1" showErrorMessage="1" sqref="C21">
      <formula1>$C$9:$C$12</formula1>
    </dataValidation>
    <dataValidation type="list" allowBlank="1" showInputMessage="1" showErrorMessage="1" sqref="D21">
      <formula1>$D$9:$D$17</formula1>
    </dataValidation>
    <dataValidation type="list" allowBlank="1" showInputMessage="1" showErrorMessage="1" sqref="E21">
      <formula1>$E$9:$E$13</formula1>
    </dataValidation>
    <dataValidation type="list" allowBlank="1" showInputMessage="1" showErrorMessage="1" sqref="J21">
      <formula1>$J$9:$J$12</formula1>
    </dataValidation>
    <dataValidation type="list" allowBlank="1" showInputMessage="1" showErrorMessage="1" sqref="K21">
      <formula1>$K$9:$K$15</formula1>
    </dataValidation>
    <dataValidation type="list" allowBlank="1" showInputMessage="1" showErrorMessage="1" sqref="L21">
      <formula1>$L$9:$L$13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Organize 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Peeyush</dc:creator>
  <cp:lastModifiedBy>SV</cp:lastModifiedBy>
  <dcterms:created xsi:type="dcterms:W3CDTF">2015-09-07T06:13:03Z</dcterms:created>
  <dcterms:modified xsi:type="dcterms:W3CDTF">2019-02-12T13:33:09Z</dcterms:modified>
</cp:coreProperties>
</file>