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ana\Inceptez Python\Test 16-04-2022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7" i="6"/>
  <c r="C3" i="6"/>
  <c r="C6" i="6"/>
  <c r="G4" i="5"/>
  <c r="D5" i="5"/>
  <c r="D4" i="5"/>
  <c r="B6" i="5"/>
  <c r="I16" i="4"/>
  <c r="I15" i="4"/>
  <c r="H15" i="4"/>
  <c r="G16" i="4"/>
  <c r="G15" i="4"/>
  <c r="D15" i="4"/>
  <c r="B18" i="4"/>
  <c r="B16" i="4"/>
  <c r="B14" i="4"/>
  <c r="B13" i="4"/>
  <c r="B12" i="4"/>
  <c r="H14" i="3"/>
  <c r="H18" i="3"/>
  <c r="H17" i="3"/>
  <c r="C16" i="3"/>
  <c r="B16" i="3"/>
  <c r="C15" i="3"/>
  <c r="B15" i="3"/>
  <c r="B14" i="3"/>
  <c r="D13" i="3"/>
  <c r="C13" i="3"/>
  <c r="B13" i="3"/>
  <c r="C12" i="3"/>
  <c r="B12" i="3"/>
  <c r="C27" i="2"/>
  <c r="B28" i="2"/>
  <c r="M26" i="2"/>
  <c r="L24" i="2"/>
  <c r="K24" i="2"/>
  <c r="O16" i="2"/>
  <c r="L17" i="2"/>
  <c r="L18" i="2"/>
  <c r="L19" i="2"/>
  <c r="L20" i="2"/>
  <c r="L21" i="2"/>
  <c r="L22" i="2"/>
  <c r="L23" i="2"/>
  <c r="L16" i="2"/>
  <c r="K17" i="2"/>
  <c r="K18" i="2"/>
  <c r="K19" i="2"/>
  <c r="K20" i="2"/>
  <c r="K21" i="2"/>
  <c r="K22" i="2"/>
  <c r="K23" i="2"/>
  <c r="K16" i="2"/>
  <c r="J17" i="2"/>
  <c r="J18" i="2"/>
  <c r="J19" i="2"/>
  <c r="J20" i="2"/>
  <c r="J21" i="2"/>
  <c r="J22" i="2"/>
  <c r="J23" i="2"/>
  <c r="J16" i="2"/>
  <c r="F16" i="2"/>
  <c r="C22" i="1"/>
  <c r="B11" i="2"/>
  <c r="C10" i="2"/>
  <c r="C11" i="2" s="1"/>
  <c r="D10" i="2"/>
  <c r="D11" i="2" s="1"/>
  <c r="B10" i="2"/>
  <c r="I33" i="1"/>
  <c r="H34" i="1"/>
  <c r="H33" i="1"/>
  <c r="N18" i="1"/>
  <c r="L28" i="1"/>
  <c r="K28" i="1"/>
  <c r="J28" i="1"/>
  <c r="I28" i="1"/>
  <c r="K19" i="1"/>
  <c r="K20" i="1"/>
  <c r="K21" i="1"/>
  <c r="K22" i="1"/>
  <c r="K23" i="1"/>
  <c r="K24" i="1"/>
  <c r="K25" i="1"/>
  <c r="K26" i="1"/>
  <c r="K27" i="1"/>
  <c r="K18" i="1"/>
  <c r="J19" i="1"/>
  <c r="J20" i="1"/>
  <c r="J21" i="1"/>
  <c r="J22" i="1"/>
  <c r="J23" i="1"/>
  <c r="J24" i="1"/>
  <c r="J25" i="1"/>
  <c r="J26" i="1"/>
  <c r="J27" i="1"/>
  <c r="J18" i="1"/>
  <c r="I21" i="1"/>
  <c r="I22" i="1"/>
  <c r="I23" i="1"/>
  <c r="I24" i="1"/>
  <c r="I25" i="1"/>
  <c r="I26" i="1"/>
  <c r="I27" i="1"/>
  <c r="I20" i="1"/>
  <c r="I19" i="1"/>
  <c r="I18" i="1"/>
  <c r="F18" i="1"/>
  <c r="C21" i="1"/>
  <c r="C20" i="1"/>
  <c r="C19" i="1"/>
  <c r="C18" i="1"/>
  <c r="B20" i="1"/>
  <c r="B19" i="1"/>
  <c r="B18" i="1"/>
  <c r="C14" i="1"/>
  <c r="B14" i="1"/>
  <c r="D13" i="1"/>
  <c r="C13" i="1"/>
  <c r="B13" i="1"/>
  <c r="D12" i="1"/>
  <c r="C12" i="1"/>
  <c r="B12" i="1"/>
  <c r="B12" i="2" l="1"/>
  <c r="C12" i="2" s="1"/>
  <c r="B17" i="2" s="1"/>
  <c r="C17" i="2" s="1"/>
  <c r="J24" i="2"/>
  <c r="B18" i="2" l="1"/>
  <c r="C18" i="2" s="1"/>
  <c r="B16" i="2"/>
  <c r="C16" i="2" s="1"/>
  <c r="C19" i="2" l="1"/>
  <c r="C20" i="2" s="1"/>
  <c r="B27" i="2" s="1"/>
</calcChain>
</file>

<file path=xl/sharedStrings.xml><?xml version="1.0" encoding="utf-8"?>
<sst xmlns="http://schemas.openxmlformats.org/spreadsheetml/2006/main" count="83" uniqueCount="65">
  <si>
    <t>Variable 1</t>
  </si>
  <si>
    <t>Variable 3</t>
  </si>
  <si>
    <t>Variable 2</t>
  </si>
  <si>
    <t>Mean:</t>
  </si>
  <si>
    <t>Sum:</t>
  </si>
  <si>
    <t>Total mean</t>
  </si>
  <si>
    <t>F=Variancebetweengroups/Variancewithingroups</t>
  </si>
  <si>
    <t>Sum of squares of group</t>
  </si>
  <si>
    <t>1st group</t>
  </si>
  <si>
    <t>2nd group</t>
  </si>
  <si>
    <t>3rd group</t>
  </si>
  <si>
    <t>Diffrenc</t>
  </si>
  <si>
    <t>Square</t>
  </si>
  <si>
    <t>No of items in each group</t>
  </si>
  <si>
    <t xml:space="preserve">Degree of freedom groups </t>
  </si>
  <si>
    <t>g1</t>
  </si>
  <si>
    <t>g2</t>
  </si>
  <si>
    <t>g3</t>
  </si>
  <si>
    <t>SSG</t>
  </si>
  <si>
    <t>dfgroups</t>
  </si>
  <si>
    <t>SSE</t>
  </si>
  <si>
    <t>dferror</t>
  </si>
  <si>
    <t>Degree of freedom error</t>
  </si>
  <si>
    <t>ANOVA</t>
  </si>
  <si>
    <t>SSG/DFG</t>
  </si>
  <si>
    <t>SSE/Dfe</t>
  </si>
  <si>
    <t xml:space="preserve">Finance </t>
  </si>
  <si>
    <t>energy</t>
  </si>
  <si>
    <t>utilities</t>
  </si>
  <si>
    <t>sum</t>
  </si>
  <si>
    <t>mean</t>
  </si>
  <si>
    <t xml:space="preserve">Total mean </t>
  </si>
  <si>
    <t>Tot</t>
  </si>
  <si>
    <t>SSG/Dfg</t>
  </si>
  <si>
    <t>SSE/DFE</t>
  </si>
  <si>
    <t>Machine1</t>
  </si>
  <si>
    <t>Machine2</t>
  </si>
  <si>
    <t>Sm</t>
  </si>
  <si>
    <t>Tot mean</t>
  </si>
  <si>
    <t>SD</t>
  </si>
  <si>
    <t>SD squar</t>
  </si>
  <si>
    <t>Ratio of sample variance</t>
  </si>
  <si>
    <t>V1</t>
  </si>
  <si>
    <t>v2</t>
  </si>
  <si>
    <t>t-sampl</t>
  </si>
  <si>
    <t>Sum</t>
  </si>
  <si>
    <t>Sd</t>
  </si>
  <si>
    <t>n</t>
  </si>
  <si>
    <t>v</t>
  </si>
  <si>
    <t>Sigma</t>
  </si>
  <si>
    <t>sigma/2</t>
  </si>
  <si>
    <t>Mean(x)</t>
  </si>
  <si>
    <t>Squareroot</t>
  </si>
  <si>
    <t>The avg is between 57.66 and 60.311</t>
  </si>
  <si>
    <t>Mean(Mu)</t>
  </si>
  <si>
    <t>Sample  Mean(x)</t>
  </si>
  <si>
    <t>(X-mu)</t>
  </si>
  <si>
    <t>s/root n</t>
  </si>
  <si>
    <t>Ans t-score:</t>
  </si>
  <si>
    <t>mean (mu)</t>
  </si>
  <si>
    <t>mean(x)</t>
  </si>
  <si>
    <t>radom sample(n)</t>
  </si>
  <si>
    <t>x-mu</t>
  </si>
  <si>
    <t>sd-root n</t>
  </si>
  <si>
    <t>0.92&lt;0.98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</si>
</sst>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2" fillId="0" borderId="0" xfId="0" applyFont="1"/>
    <xf numFmtId="0" fontId="0" fillId="0" borderId="2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F22" sqref="F22"/>
    </sheetView>
  </sheetViews>
  <sheetFormatPr defaultRowHeight="15" x14ac:dyDescent="0.25"/>
  <cols>
    <col min="2" max="2" width="13.28515625" customWidth="1"/>
    <col min="8" max="8" width="46.28515625" bestFit="1" customWidth="1"/>
  </cols>
  <sheetData>
    <row r="1" spans="1:10" x14ac:dyDescent="0.25">
      <c r="B1" s="1" t="s">
        <v>0</v>
      </c>
      <c r="C1" s="1" t="s">
        <v>2</v>
      </c>
      <c r="D1" s="1" t="s">
        <v>1</v>
      </c>
    </row>
    <row r="2" spans="1:10" x14ac:dyDescent="0.25">
      <c r="B2" s="1">
        <v>27</v>
      </c>
      <c r="C2" s="1">
        <v>63</v>
      </c>
      <c r="D2" s="1">
        <v>52</v>
      </c>
    </row>
    <row r="3" spans="1:10" x14ac:dyDescent="0.25">
      <c r="B3" s="1">
        <v>43</v>
      </c>
      <c r="C3" s="1">
        <v>43</v>
      </c>
      <c r="D3" s="1">
        <v>60</v>
      </c>
    </row>
    <row r="4" spans="1:10" x14ac:dyDescent="0.25">
      <c r="B4" s="1">
        <v>64</v>
      </c>
      <c r="C4" s="1">
        <v>52</v>
      </c>
      <c r="D4" s="1">
        <v>37</v>
      </c>
    </row>
    <row r="5" spans="1:10" x14ac:dyDescent="0.25">
      <c r="B5" s="1">
        <v>62</v>
      </c>
      <c r="C5" s="1">
        <v>58</v>
      </c>
      <c r="D5" s="1">
        <v>40</v>
      </c>
    </row>
    <row r="6" spans="1:10" x14ac:dyDescent="0.25">
      <c r="B6" s="1">
        <v>44</v>
      </c>
      <c r="C6" s="1">
        <v>54</v>
      </c>
      <c r="D6" s="1">
        <v>23</v>
      </c>
      <c r="H6" s="2" t="s">
        <v>6</v>
      </c>
    </row>
    <row r="7" spans="1:10" x14ac:dyDescent="0.25">
      <c r="B7" s="1">
        <v>54</v>
      </c>
      <c r="C7" s="1">
        <v>50</v>
      </c>
      <c r="D7" s="1">
        <v>39</v>
      </c>
    </row>
    <row r="8" spans="1:10" x14ac:dyDescent="0.25">
      <c r="B8" s="1">
        <v>57</v>
      </c>
      <c r="C8" s="1">
        <v>65</v>
      </c>
      <c r="D8" s="1">
        <v>55</v>
      </c>
    </row>
    <row r="9" spans="1:10" x14ac:dyDescent="0.25">
      <c r="B9" s="1">
        <v>49</v>
      </c>
      <c r="C9" s="1">
        <v>53</v>
      </c>
      <c r="D9" s="1">
        <v>52</v>
      </c>
    </row>
    <row r="10" spans="1:10" x14ac:dyDescent="0.25">
      <c r="B10" s="1">
        <v>31</v>
      </c>
      <c r="C10" s="1">
        <v>43</v>
      </c>
      <c r="D10" s="1">
        <v>43</v>
      </c>
    </row>
    <row r="11" spans="1:10" x14ac:dyDescent="0.25">
      <c r="B11" s="1">
        <v>69</v>
      </c>
      <c r="C11" s="1">
        <v>49</v>
      </c>
      <c r="D11" s="1">
        <v>39</v>
      </c>
    </row>
    <row r="12" spans="1:10" x14ac:dyDescent="0.25">
      <c r="A12" t="s">
        <v>4</v>
      </c>
      <c r="B12">
        <f>SUM(B2:B11)</f>
        <v>500</v>
      </c>
      <c r="C12">
        <f>SUM(C2:C11)</f>
        <v>530</v>
      </c>
      <c r="D12">
        <f>SUM(D2:D11)</f>
        <v>440</v>
      </c>
    </row>
    <row r="13" spans="1:10" x14ac:dyDescent="0.25">
      <c r="A13" t="s">
        <v>3</v>
      </c>
      <c r="B13">
        <f>B12/10</f>
        <v>50</v>
      </c>
      <c r="C13">
        <f>C12/10</f>
        <v>53</v>
      </c>
      <c r="D13">
        <f>D12/10</f>
        <v>44</v>
      </c>
    </row>
    <row r="14" spans="1:10" x14ac:dyDescent="0.25">
      <c r="A14" t="s">
        <v>5</v>
      </c>
      <c r="B14">
        <f>B13+C13+D13</f>
        <v>147</v>
      </c>
      <c r="C14">
        <f>B14/3</f>
        <v>49</v>
      </c>
    </row>
    <row r="15" spans="1:10" x14ac:dyDescent="0.25">
      <c r="I15" t="s">
        <v>3</v>
      </c>
      <c r="J15">
        <v>49</v>
      </c>
    </row>
    <row r="17" spans="1:14" x14ac:dyDescent="0.25">
      <c r="A17" s="1" t="s">
        <v>7</v>
      </c>
      <c r="B17" s="1" t="s">
        <v>11</v>
      </c>
      <c r="C17" s="1" t="s">
        <v>12</v>
      </c>
      <c r="F17" s="3" t="s">
        <v>14</v>
      </c>
      <c r="I17" s="1" t="s">
        <v>15</v>
      </c>
      <c r="J17" s="1" t="s">
        <v>16</v>
      </c>
      <c r="K17" s="1" t="s">
        <v>17</v>
      </c>
      <c r="N17" t="s">
        <v>22</v>
      </c>
    </row>
    <row r="18" spans="1:14" x14ac:dyDescent="0.25">
      <c r="A18" s="1" t="s">
        <v>8</v>
      </c>
      <c r="B18" s="1">
        <f>B13-C14</f>
        <v>1</v>
      </c>
      <c r="C18" s="1">
        <f>B18^2</f>
        <v>1</v>
      </c>
      <c r="F18">
        <f>3-1</f>
        <v>2</v>
      </c>
      <c r="I18" s="1">
        <f>(B2-J15)^2</f>
        <v>484</v>
      </c>
      <c r="J18" s="1">
        <f>(C2-49)^2</f>
        <v>196</v>
      </c>
      <c r="K18" s="1">
        <f>(D2-49)^2</f>
        <v>9</v>
      </c>
      <c r="N18">
        <f>(10-1)*3</f>
        <v>27</v>
      </c>
    </row>
    <row r="19" spans="1:14" x14ac:dyDescent="0.25">
      <c r="A19" s="1" t="s">
        <v>9</v>
      </c>
      <c r="B19" s="1">
        <f>C13-C14</f>
        <v>4</v>
      </c>
      <c r="C19" s="1">
        <f>B19^2</f>
        <v>16</v>
      </c>
      <c r="I19" s="1">
        <f>(B3-49)^2</f>
        <v>36</v>
      </c>
      <c r="J19" s="1">
        <f t="shared" ref="J19:J27" si="0">(C3-49)^2</f>
        <v>36</v>
      </c>
      <c r="K19" s="1">
        <f t="shared" ref="K19:K27" si="1">(D3-49)^2</f>
        <v>121</v>
      </c>
    </row>
    <row r="20" spans="1:14" x14ac:dyDescent="0.25">
      <c r="A20" s="1" t="s">
        <v>10</v>
      </c>
      <c r="B20" s="1">
        <f>D13-C14</f>
        <v>-5</v>
      </c>
      <c r="C20" s="1">
        <f>B20^2</f>
        <v>25</v>
      </c>
      <c r="I20" s="1">
        <f>(B4-49)^2</f>
        <v>225</v>
      </c>
      <c r="J20" s="1">
        <f t="shared" si="0"/>
        <v>9</v>
      </c>
      <c r="K20" s="1">
        <f t="shared" si="1"/>
        <v>144</v>
      </c>
    </row>
    <row r="21" spans="1:14" x14ac:dyDescent="0.25">
      <c r="C21">
        <f>C20+C19+C18</f>
        <v>42</v>
      </c>
      <c r="I21" s="1">
        <f t="shared" ref="I21:I31" si="2">(B5-49)^2</f>
        <v>169</v>
      </c>
      <c r="J21" s="1">
        <f t="shared" si="0"/>
        <v>81</v>
      </c>
      <c r="K21" s="1">
        <f t="shared" si="1"/>
        <v>81</v>
      </c>
    </row>
    <row r="22" spans="1:14" x14ac:dyDescent="0.25">
      <c r="B22" t="s">
        <v>13</v>
      </c>
      <c r="C22">
        <f>C21*10</f>
        <v>420</v>
      </c>
      <c r="I22" s="1">
        <f t="shared" si="2"/>
        <v>25</v>
      </c>
      <c r="J22" s="1">
        <f t="shared" si="0"/>
        <v>25</v>
      </c>
      <c r="K22" s="1">
        <f t="shared" si="1"/>
        <v>676</v>
      </c>
    </row>
    <row r="23" spans="1:14" x14ac:dyDescent="0.25">
      <c r="I23" s="1">
        <f t="shared" si="2"/>
        <v>25</v>
      </c>
      <c r="J23" s="1">
        <f t="shared" si="0"/>
        <v>1</v>
      </c>
      <c r="K23" s="1">
        <f t="shared" si="1"/>
        <v>100</v>
      </c>
    </row>
    <row r="24" spans="1:14" x14ac:dyDescent="0.25">
      <c r="I24" s="1">
        <f t="shared" si="2"/>
        <v>64</v>
      </c>
      <c r="J24" s="1">
        <f t="shared" si="0"/>
        <v>256</v>
      </c>
      <c r="K24" s="1">
        <f t="shared" si="1"/>
        <v>36</v>
      </c>
    </row>
    <row r="25" spans="1:14" x14ac:dyDescent="0.25">
      <c r="I25" s="1">
        <f t="shared" si="2"/>
        <v>0</v>
      </c>
      <c r="J25" s="1">
        <f t="shared" si="0"/>
        <v>16</v>
      </c>
      <c r="K25" s="1">
        <f t="shared" si="1"/>
        <v>9</v>
      </c>
    </row>
    <row r="26" spans="1:14" x14ac:dyDescent="0.25">
      <c r="I26" s="1">
        <f t="shared" si="2"/>
        <v>324</v>
      </c>
      <c r="J26" s="1">
        <f t="shared" si="0"/>
        <v>36</v>
      </c>
      <c r="K26" s="1">
        <f t="shared" si="1"/>
        <v>36</v>
      </c>
    </row>
    <row r="27" spans="1:14" x14ac:dyDescent="0.25">
      <c r="I27" s="1">
        <f t="shared" si="2"/>
        <v>400</v>
      </c>
      <c r="J27" s="1">
        <f t="shared" si="0"/>
        <v>0</v>
      </c>
      <c r="K27" s="1">
        <f t="shared" si="1"/>
        <v>100</v>
      </c>
    </row>
    <row r="28" spans="1:14" x14ac:dyDescent="0.25">
      <c r="I28" s="4">
        <f>SUM(I18:I27)</f>
        <v>1752</v>
      </c>
      <c r="J28" s="4">
        <f>SUM(J18:J27)</f>
        <v>656</v>
      </c>
      <c r="K28" s="4">
        <f>SUM(K18:K27)</f>
        <v>1312</v>
      </c>
      <c r="L28">
        <f>K28+J28+I28</f>
        <v>3720</v>
      </c>
    </row>
    <row r="30" spans="1:14" x14ac:dyDescent="0.25">
      <c r="B30" t="s">
        <v>18</v>
      </c>
      <c r="C30">
        <v>420</v>
      </c>
    </row>
    <row r="31" spans="1:14" x14ac:dyDescent="0.25">
      <c r="B31" t="s">
        <v>19</v>
      </c>
      <c r="C31">
        <v>2</v>
      </c>
    </row>
    <row r="32" spans="1:14" x14ac:dyDescent="0.25">
      <c r="B32" t="s">
        <v>20</v>
      </c>
      <c r="C32">
        <v>3720</v>
      </c>
      <c r="H32" t="s">
        <v>23</v>
      </c>
    </row>
    <row r="33" spans="2:9" x14ac:dyDescent="0.25">
      <c r="B33" t="s">
        <v>21</v>
      </c>
      <c r="C33">
        <v>27</v>
      </c>
      <c r="G33" t="s">
        <v>24</v>
      </c>
      <c r="H33">
        <f>420/2</f>
        <v>210</v>
      </c>
      <c r="I33" s="5">
        <f>H33/H34</f>
        <v>1.5241935483870968</v>
      </c>
    </row>
    <row r="34" spans="2:9" x14ac:dyDescent="0.25">
      <c r="G34" t="s">
        <v>25</v>
      </c>
      <c r="H34">
        <f>C32/C33</f>
        <v>137.77777777777777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18" sqref="E18"/>
    </sheetView>
  </sheetViews>
  <sheetFormatPr defaultRowHeight="15" x14ac:dyDescent="0.25"/>
  <sheetData>
    <row r="1" spans="1:15" x14ac:dyDescent="0.25">
      <c r="B1" t="s">
        <v>26</v>
      </c>
      <c r="C1" t="s">
        <v>27</v>
      </c>
      <c r="D1" t="s">
        <v>28</v>
      </c>
    </row>
    <row r="2" spans="1:15" x14ac:dyDescent="0.25">
      <c r="B2">
        <v>10.76</v>
      </c>
      <c r="C2">
        <v>12.72</v>
      </c>
      <c r="D2">
        <v>11.88</v>
      </c>
    </row>
    <row r="3" spans="1:15" x14ac:dyDescent="0.25">
      <c r="B3">
        <v>15.05</v>
      </c>
      <c r="C3">
        <v>13.91</v>
      </c>
      <c r="D3">
        <v>5.86</v>
      </c>
    </row>
    <row r="4" spans="1:15" x14ac:dyDescent="0.25">
      <c r="B4">
        <v>17.010000000000002</v>
      </c>
      <c r="C4">
        <v>6.43</v>
      </c>
      <c r="D4">
        <v>13.46</v>
      </c>
    </row>
    <row r="5" spans="1:15" x14ac:dyDescent="0.25">
      <c r="B5">
        <v>5.07</v>
      </c>
      <c r="C5">
        <v>11.19</v>
      </c>
      <c r="D5">
        <v>9.9</v>
      </c>
    </row>
    <row r="6" spans="1:15" x14ac:dyDescent="0.25">
      <c r="B6">
        <v>19.5</v>
      </c>
      <c r="C6">
        <v>18.79</v>
      </c>
      <c r="D6">
        <v>3.95</v>
      </c>
    </row>
    <row r="7" spans="1:15" x14ac:dyDescent="0.25">
      <c r="B7">
        <v>8.16</v>
      </c>
      <c r="C7">
        <v>20.73</v>
      </c>
      <c r="D7">
        <v>3.44</v>
      </c>
    </row>
    <row r="8" spans="1:15" x14ac:dyDescent="0.25">
      <c r="B8">
        <v>10.38</v>
      </c>
      <c r="C8">
        <v>9.6</v>
      </c>
      <c r="D8">
        <v>7.11</v>
      </c>
    </row>
    <row r="9" spans="1:15" x14ac:dyDescent="0.25">
      <c r="B9">
        <v>6.75</v>
      </c>
      <c r="C9">
        <v>17.399999999999999</v>
      </c>
      <c r="D9">
        <v>15.7</v>
      </c>
    </row>
    <row r="10" spans="1:15" x14ac:dyDescent="0.25">
      <c r="A10" t="s">
        <v>29</v>
      </c>
      <c r="B10">
        <f>SUM(B2:B9)</f>
        <v>92.68</v>
      </c>
      <c r="C10">
        <f t="shared" ref="C10:D10" si="0">SUM(C2:C9)</f>
        <v>110.76999999999998</v>
      </c>
      <c r="D10">
        <f t="shared" si="0"/>
        <v>71.3</v>
      </c>
    </row>
    <row r="11" spans="1:15" x14ac:dyDescent="0.25">
      <c r="A11" t="s">
        <v>30</v>
      </c>
      <c r="B11">
        <f>B10/8</f>
        <v>11.585000000000001</v>
      </c>
      <c r="C11">
        <f t="shared" ref="C11:D11" si="1">C10/8</f>
        <v>13.846249999999998</v>
      </c>
      <c r="D11">
        <f t="shared" si="1"/>
        <v>8.9124999999999996</v>
      </c>
    </row>
    <row r="12" spans="1:15" x14ac:dyDescent="0.25">
      <c r="A12" t="s">
        <v>31</v>
      </c>
      <c r="B12">
        <f>B11+C11+D11</f>
        <v>34.34375</v>
      </c>
      <c r="C12">
        <f>ROUND(B12/3,2)</f>
        <v>11.45</v>
      </c>
    </row>
    <row r="14" spans="1:15" x14ac:dyDescent="0.25">
      <c r="J14" t="s">
        <v>20</v>
      </c>
    </row>
    <row r="15" spans="1:15" x14ac:dyDescent="0.25">
      <c r="A15" s="1" t="s">
        <v>7</v>
      </c>
      <c r="B15" s="1" t="s">
        <v>11</v>
      </c>
      <c r="C15" s="1" t="s">
        <v>12</v>
      </c>
      <c r="F15" s="3" t="s">
        <v>14</v>
      </c>
      <c r="J15" s="1" t="s">
        <v>15</v>
      </c>
      <c r="K15" s="1" t="s">
        <v>16</v>
      </c>
      <c r="L15" s="1" t="s">
        <v>17</v>
      </c>
      <c r="O15" t="s">
        <v>22</v>
      </c>
    </row>
    <row r="16" spans="1:15" x14ac:dyDescent="0.25">
      <c r="A16" s="1" t="s">
        <v>8</v>
      </c>
      <c r="B16" s="1">
        <f>B11-C12</f>
        <v>0.13500000000000156</v>
      </c>
      <c r="C16" s="1">
        <f>B16^2</f>
        <v>1.8225000000000421E-2</v>
      </c>
      <c r="F16">
        <f>3-1</f>
        <v>2</v>
      </c>
      <c r="J16" s="1">
        <f>(B2-11.45)^2</f>
        <v>0.4760999999999993</v>
      </c>
      <c r="K16" s="1">
        <f>(C2-11.45)^2</f>
        <v>1.6129000000000033</v>
      </c>
      <c r="L16" s="1">
        <f>(D2-11.45)^2</f>
        <v>0.18490000000000129</v>
      </c>
      <c r="O16">
        <f>(8-1)*3</f>
        <v>21</v>
      </c>
    </row>
    <row r="17" spans="1:13" x14ac:dyDescent="0.25">
      <c r="A17" s="1" t="s">
        <v>9</v>
      </c>
      <c r="B17" s="1">
        <f>C11-C12</f>
        <v>2.3962499999999984</v>
      </c>
      <c r="C17" s="1">
        <f>B17^2</f>
        <v>5.7420140624999929</v>
      </c>
      <c r="J17" s="1">
        <f t="shared" ref="J17:J23" si="2">(B3-11.45)^2</f>
        <v>12.96000000000001</v>
      </c>
      <c r="K17" s="1">
        <f t="shared" ref="K17:K23" si="3">(C3-11.45)^2</f>
        <v>6.0516000000000041</v>
      </c>
      <c r="L17" s="1">
        <f t="shared" ref="L17:L23" si="4">(D3-11.45)^2</f>
        <v>31.24809999999999</v>
      </c>
    </row>
    <row r="18" spans="1:13" x14ac:dyDescent="0.25">
      <c r="A18" s="1" t="s">
        <v>10</v>
      </c>
      <c r="B18" s="1">
        <f>D11-C12</f>
        <v>-2.5374999999999996</v>
      </c>
      <c r="C18" s="1">
        <f>B18^2</f>
        <v>6.4389062499999978</v>
      </c>
      <c r="J18" s="1">
        <f t="shared" si="2"/>
        <v>30.913600000000024</v>
      </c>
      <c r="K18" s="1">
        <f t="shared" si="3"/>
        <v>25.200399999999995</v>
      </c>
      <c r="L18" s="1">
        <f t="shared" si="4"/>
        <v>4.040100000000006</v>
      </c>
    </row>
    <row r="19" spans="1:13" x14ac:dyDescent="0.25">
      <c r="C19">
        <f>C18+C17+C16</f>
        <v>12.199145312499992</v>
      </c>
      <c r="J19" s="1">
        <f t="shared" si="2"/>
        <v>40.704399999999985</v>
      </c>
      <c r="K19" s="1">
        <f t="shared" si="3"/>
        <v>6.7599999999999882E-2</v>
      </c>
      <c r="L19" s="1">
        <f t="shared" si="4"/>
        <v>2.4024999999999967</v>
      </c>
    </row>
    <row r="20" spans="1:13" x14ac:dyDescent="0.25">
      <c r="B20" t="s">
        <v>13</v>
      </c>
      <c r="C20">
        <f>C19*8</f>
        <v>97.593162499999934</v>
      </c>
      <c r="J20" s="1">
        <f t="shared" si="2"/>
        <v>64.802500000000009</v>
      </c>
      <c r="K20" s="1">
        <f t="shared" si="3"/>
        <v>53.875599999999999</v>
      </c>
      <c r="L20" s="1">
        <f t="shared" si="4"/>
        <v>56.249999999999986</v>
      </c>
    </row>
    <row r="21" spans="1:13" x14ac:dyDescent="0.25">
      <c r="J21" s="1">
        <f t="shared" si="2"/>
        <v>10.824099999999994</v>
      </c>
      <c r="K21" s="1">
        <f t="shared" si="3"/>
        <v>86.118400000000022</v>
      </c>
      <c r="L21" s="1">
        <f t="shared" si="4"/>
        <v>64.1601</v>
      </c>
    </row>
    <row r="22" spans="1:13" x14ac:dyDescent="0.25">
      <c r="J22" s="1">
        <f t="shared" si="2"/>
        <v>1.1448999999999967</v>
      </c>
      <c r="K22" s="1">
        <f t="shared" si="3"/>
        <v>3.4224999999999985</v>
      </c>
      <c r="L22" s="1">
        <f t="shared" si="4"/>
        <v>18.835599999999992</v>
      </c>
    </row>
    <row r="23" spans="1:13" x14ac:dyDescent="0.25">
      <c r="J23" s="1">
        <f t="shared" si="2"/>
        <v>22.089999999999993</v>
      </c>
      <c r="K23" s="1">
        <f t="shared" si="3"/>
        <v>35.402499999999989</v>
      </c>
      <c r="L23" s="1">
        <f t="shared" si="4"/>
        <v>18.0625</v>
      </c>
    </row>
    <row r="24" spans="1:13" x14ac:dyDescent="0.25">
      <c r="J24" s="4">
        <f>SUM(J16:J23)</f>
        <v>183.91560000000001</v>
      </c>
      <c r="K24" s="4">
        <f>SUM(K16:K23)</f>
        <v>211.75150000000002</v>
      </c>
      <c r="L24" s="4">
        <f>SUM(L16:L23)</f>
        <v>195.18379999999999</v>
      </c>
    </row>
    <row r="25" spans="1:13" x14ac:dyDescent="0.25">
      <c r="M25" t="s">
        <v>32</v>
      </c>
    </row>
    <row r="26" spans="1:13" x14ac:dyDescent="0.25">
      <c r="M26">
        <f>L24+K24+J24</f>
        <v>590.85090000000002</v>
      </c>
    </row>
    <row r="27" spans="1:13" x14ac:dyDescent="0.25">
      <c r="A27" t="s">
        <v>33</v>
      </c>
      <c r="B27">
        <f>C20/F16</f>
        <v>48.796581249999967</v>
      </c>
      <c r="C27" s="5">
        <f>B27/B28</f>
        <v>1.7343262170710059</v>
      </c>
    </row>
    <row r="28" spans="1:13" x14ac:dyDescent="0.25">
      <c r="A28" t="s">
        <v>34</v>
      </c>
      <c r="B28">
        <f>M26/O16</f>
        <v>28.135757142857145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8" sqref="I18"/>
    </sheetView>
  </sheetViews>
  <sheetFormatPr defaultRowHeight="15" x14ac:dyDescent="0.25"/>
  <cols>
    <col min="7" max="7" width="23" bestFit="1" customWidth="1"/>
  </cols>
  <sheetData>
    <row r="1" spans="1:8" x14ac:dyDescent="0.25">
      <c r="B1" t="s">
        <v>35</v>
      </c>
      <c r="C1" t="s">
        <v>36</v>
      </c>
    </row>
    <row r="2" spans="1:8" x14ac:dyDescent="0.25">
      <c r="B2">
        <v>20.2</v>
      </c>
      <c r="C2">
        <v>22.1</v>
      </c>
    </row>
    <row r="3" spans="1:8" x14ac:dyDescent="0.25">
      <c r="B3">
        <v>20.9</v>
      </c>
      <c r="C3">
        <v>21.3</v>
      </c>
    </row>
    <row r="4" spans="1:8" x14ac:dyDescent="0.25">
      <c r="B4">
        <v>22.3</v>
      </c>
      <c r="C4">
        <v>20.100000000000001</v>
      </c>
    </row>
    <row r="5" spans="1:8" x14ac:dyDescent="0.25">
      <c r="B5">
        <v>22.8</v>
      </c>
      <c r="C5">
        <v>22.5</v>
      </c>
    </row>
    <row r="6" spans="1:8" x14ac:dyDescent="0.25">
      <c r="B6">
        <v>21.5</v>
      </c>
      <c r="C6">
        <v>20.2</v>
      </c>
    </row>
    <row r="7" spans="1:8" x14ac:dyDescent="0.25">
      <c r="B7">
        <v>23</v>
      </c>
      <c r="C7">
        <v>20.3</v>
      </c>
    </row>
    <row r="8" spans="1:8" x14ac:dyDescent="0.25">
      <c r="B8">
        <v>22.4</v>
      </c>
      <c r="C8">
        <v>20.399999999999999</v>
      </c>
    </row>
    <row r="9" spans="1:8" x14ac:dyDescent="0.25">
      <c r="B9">
        <v>21.4</v>
      </c>
      <c r="C9">
        <v>21.1</v>
      </c>
    </row>
    <row r="10" spans="1:8" x14ac:dyDescent="0.25">
      <c r="B10">
        <v>21.2</v>
      </c>
      <c r="C10">
        <v>20.8</v>
      </c>
    </row>
    <row r="11" spans="1:8" x14ac:dyDescent="0.25">
      <c r="B11">
        <v>21.3</v>
      </c>
      <c r="C11">
        <v>20.399999999999999</v>
      </c>
    </row>
    <row r="12" spans="1:8" x14ac:dyDescent="0.25">
      <c r="A12" t="s">
        <v>37</v>
      </c>
      <c r="B12">
        <f>SUM(B2:B11)</f>
        <v>217</v>
      </c>
      <c r="C12">
        <f>SUM(C2:C11)</f>
        <v>209.20000000000002</v>
      </c>
    </row>
    <row r="13" spans="1:8" x14ac:dyDescent="0.25">
      <c r="A13" t="s">
        <v>30</v>
      </c>
      <c r="B13">
        <f>B12/10</f>
        <v>21.7</v>
      </c>
      <c r="C13">
        <f>C12/10</f>
        <v>20.92</v>
      </c>
      <c r="D13">
        <f>C13+B13</f>
        <v>42.620000000000005</v>
      </c>
    </row>
    <row r="14" spans="1:8" x14ac:dyDescent="0.25">
      <c r="A14" t="s">
        <v>38</v>
      </c>
      <c r="B14">
        <f>D13/2</f>
        <v>21.310000000000002</v>
      </c>
      <c r="G14" s="2" t="s">
        <v>41</v>
      </c>
      <c r="H14" s="2">
        <f>B16/C16</f>
        <v>1.1588121368624922</v>
      </c>
    </row>
    <row r="15" spans="1:8" x14ac:dyDescent="0.25">
      <c r="A15" t="s">
        <v>39</v>
      </c>
      <c r="B15">
        <f>STDEV(B2:B11)</f>
        <v>0.89318406713161791</v>
      </c>
      <c r="C15">
        <f>STDEV(C2:C11)</f>
        <v>0.82972552355851081</v>
      </c>
    </row>
    <row r="16" spans="1:8" x14ac:dyDescent="0.25">
      <c r="A16" t="s">
        <v>40</v>
      </c>
      <c r="B16">
        <f>B15^2</f>
        <v>0.79777777777777847</v>
      </c>
      <c r="C16">
        <f>C15^2</f>
        <v>0.68844444444444486</v>
      </c>
    </row>
    <row r="17" spans="7:8" x14ac:dyDescent="0.25">
      <c r="G17" t="s">
        <v>42</v>
      </c>
      <c r="H17">
        <f>10-1</f>
        <v>9</v>
      </c>
    </row>
    <row r="18" spans="7:8" x14ac:dyDescent="0.25">
      <c r="G18" t="s">
        <v>43</v>
      </c>
      <c r="H18">
        <f>10-1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6" sqref="F16"/>
    </sheetView>
  </sheetViews>
  <sheetFormatPr defaultRowHeight="15" x14ac:dyDescent="0.25"/>
  <sheetData>
    <row r="1" spans="1:9" x14ac:dyDescent="0.25">
      <c r="B1" t="s">
        <v>44</v>
      </c>
    </row>
    <row r="2" spans="1:9" x14ac:dyDescent="0.25">
      <c r="B2">
        <v>100.5</v>
      </c>
    </row>
    <row r="3" spans="1:9" x14ac:dyDescent="0.25">
      <c r="B3">
        <v>101.3</v>
      </c>
    </row>
    <row r="4" spans="1:9" x14ac:dyDescent="0.25">
      <c r="B4">
        <v>99.5</v>
      </c>
    </row>
    <row r="5" spans="1:9" x14ac:dyDescent="0.25">
      <c r="B5">
        <v>98.6</v>
      </c>
    </row>
    <row r="6" spans="1:9" x14ac:dyDescent="0.25">
      <c r="B6">
        <v>104</v>
      </c>
    </row>
    <row r="7" spans="1:9" x14ac:dyDescent="0.25">
      <c r="B7">
        <v>103.1</v>
      </c>
    </row>
    <row r="8" spans="1:9" x14ac:dyDescent="0.25">
      <c r="B8">
        <v>100.5</v>
      </c>
    </row>
    <row r="9" spans="1:9" x14ac:dyDescent="0.25">
      <c r="B9">
        <v>99.8</v>
      </c>
    </row>
    <row r="10" spans="1:9" x14ac:dyDescent="0.25">
      <c r="B10">
        <v>98.6</v>
      </c>
    </row>
    <row r="11" spans="1:9" x14ac:dyDescent="0.25">
      <c r="B11">
        <v>102.4</v>
      </c>
    </row>
    <row r="12" spans="1:9" x14ac:dyDescent="0.25">
      <c r="A12" t="s">
        <v>45</v>
      </c>
      <c r="B12">
        <f>SUM(B2:B11)</f>
        <v>1008.3</v>
      </c>
    </row>
    <row r="13" spans="1:9" x14ac:dyDescent="0.25">
      <c r="A13" t="s">
        <v>51</v>
      </c>
      <c r="B13">
        <f>B12/10</f>
        <v>100.83</v>
      </c>
    </row>
    <row r="14" spans="1:9" x14ac:dyDescent="0.25">
      <c r="A14" t="s">
        <v>46</v>
      </c>
      <c r="B14">
        <f>STDEV(B2:B11)</f>
        <v>1.8523558573401135</v>
      </c>
    </row>
    <row r="15" spans="1:9" x14ac:dyDescent="0.25">
      <c r="A15" t="s">
        <v>47</v>
      </c>
      <c r="B15">
        <v>10</v>
      </c>
      <c r="C15" t="s">
        <v>52</v>
      </c>
      <c r="D15">
        <f>SQRT(B15)</f>
        <v>3.1622776601683795</v>
      </c>
      <c r="G15">
        <f>100.83-2.262</f>
        <v>98.567999999999998</v>
      </c>
      <c r="H15">
        <f>1.85/D15</f>
        <v>0.58502136713115016</v>
      </c>
      <c r="I15" s="2">
        <f>H15*G15</f>
        <v>57.664386115383209</v>
      </c>
    </row>
    <row r="16" spans="1:9" x14ac:dyDescent="0.25">
      <c r="A16" t="s">
        <v>48</v>
      </c>
      <c r="B16">
        <f>10-1</f>
        <v>9</v>
      </c>
      <c r="G16">
        <f>100.83+2.262</f>
        <v>103.092</v>
      </c>
      <c r="H16">
        <v>0.58502136713115016</v>
      </c>
      <c r="I16" s="2">
        <f>H16*G16</f>
        <v>60.311022780284532</v>
      </c>
    </row>
    <row r="17" spans="1:9" x14ac:dyDescent="0.25">
      <c r="A17" t="s">
        <v>49</v>
      </c>
      <c r="B17">
        <v>0.05</v>
      </c>
    </row>
    <row r="18" spans="1:9" x14ac:dyDescent="0.25">
      <c r="A18" t="s">
        <v>50</v>
      </c>
      <c r="B18">
        <f>B17/2</f>
        <v>2.5000000000000001E-2</v>
      </c>
      <c r="I18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G9" sqref="G9"/>
    </sheetView>
  </sheetViews>
  <sheetFormatPr defaultRowHeight="15" x14ac:dyDescent="0.25"/>
  <sheetData>
    <row r="2" spans="1:7" x14ac:dyDescent="0.25">
      <c r="A2" t="s">
        <v>54</v>
      </c>
      <c r="B2">
        <v>105</v>
      </c>
    </row>
    <row r="3" spans="1:7" x14ac:dyDescent="0.25">
      <c r="A3" t="s">
        <v>55</v>
      </c>
      <c r="B3">
        <v>125</v>
      </c>
    </row>
    <row r="4" spans="1:7" x14ac:dyDescent="0.25">
      <c r="A4" t="s">
        <v>47</v>
      </c>
      <c r="B4">
        <v>25</v>
      </c>
      <c r="C4" t="s">
        <v>56</v>
      </c>
      <c r="D4">
        <f>B3-B2</f>
        <v>20</v>
      </c>
      <c r="F4" t="s">
        <v>58</v>
      </c>
      <c r="G4">
        <f>D4/D5</f>
        <v>7.1428571428571432</v>
      </c>
    </row>
    <row r="5" spans="1:7" x14ac:dyDescent="0.25">
      <c r="A5" t="s">
        <v>39</v>
      </c>
      <c r="B5">
        <v>14</v>
      </c>
      <c r="C5" t="s">
        <v>57</v>
      </c>
      <c r="D5">
        <f>B5/B6</f>
        <v>2.8</v>
      </c>
    </row>
    <row r="6" spans="1:7" x14ac:dyDescent="0.25">
      <c r="B6">
        <f>SQRT(B4)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59</v>
      </c>
      <c r="B1">
        <v>15</v>
      </c>
    </row>
    <row r="2" spans="1:4" x14ac:dyDescent="0.25">
      <c r="A2" t="s">
        <v>46</v>
      </c>
      <c r="B2">
        <v>14</v>
      </c>
    </row>
    <row r="3" spans="1:4" x14ac:dyDescent="0.25">
      <c r="A3" t="s">
        <v>61</v>
      </c>
      <c r="B3">
        <v>169</v>
      </c>
      <c r="C3">
        <f>SQRT(B3)</f>
        <v>13</v>
      </c>
    </row>
    <row r="4" spans="1:4" x14ac:dyDescent="0.25">
      <c r="A4" t="s">
        <v>60</v>
      </c>
      <c r="B4">
        <v>16</v>
      </c>
    </row>
    <row r="6" spans="1:4" x14ac:dyDescent="0.25">
      <c r="B6" t="s">
        <v>62</v>
      </c>
      <c r="C6">
        <f>B4-B1</f>
        <v>1</v>
      </c>
    </row>
    <row r="7" spans="1:4" x14ac:dyDescent="0.25">
      <c r="B7" t="s">
        <v>63</v>
      </c>
      <c r="C7">
        <f>B2/C3</f>
        <v>1.0769230769230769</v>
      </c>
    </row>
    <row r="8" spans="1:4" x14ac:dyDescent="0.25">
      <c r="C8" s="2">
        <f>C6/C7</f>
        <v>0.9285714285714286</v>
      </c>
      <c r="D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Prasana</dc:creator>
  <cp:lastModifiedBy>Prasana</cp:lastModifiedBy>
  <dcterms:created xsi:type="dcterms:W3CDTF">2022-04-17T02:52:26Z</dcterms:created>
  <dcterms:modified xsi:type="dcterms:W3CDTF">2022-04-17T04:43:13Z</dcterms:modified>
</cp:coreProperties>
</file>