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Excel assigment\"/>
    </mc:Choice>
  </mc:AlternateContent>
  <xr:revisionPtr revIDLastSave="0" documentId="13_ncr:1_{F07F7F52-547A-4E3B-B74C-2EA1646CF75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3800">'IF AND OR nested'!$A$17:$N$17</definedName>
    <definedName name="_4000">'IF AND OR nested'!$A$14:$N$14</definedName>
    <definedName name="_5000">'IF AND OR nested'!$A$16:$N$16</definedName>
    <definedName name="_xlnm._FilterDatabase" localSheetId="0" hidden="1">'IF AND OR nested'!$A$10:$O$48</definedName>
    <definedName name="Basic_Salary">'IF AND OR nested'!$H$11:$H$48</definedName>
    <definedName name="Birthdate">'IF AND OR nested'!$D$11:$D$48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44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N11" i="5"/>
  <c r="N10" i="5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J11" i="4"/>
  <c r="J1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<sst xmlns="http://schemas.openxmlformats.org/spreadsheetml/2006/main" count="724" uniqueCount="112">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</sst>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O11" sqref="O11"/>
    </sheetView>
  </sheetViews>
  <sheetFormatPr defaultRowHeight="15" x14ac:dyDescent="0.2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7.85546875" bestFit="1" customWidth="1"/>
    <col min="12" max="12" width="11.28515625" bestFit="1" customWidth="1"/>
  </cols>
  <sheetData>
    <row r="1" spans="1:15" ht="15.75" x14ac:dyDescent="0.25">
      <c r="C1" s="5" t="s">
        <v>79</v>
      </c>
    </row>
    <row r="2" spans="1:15" x14ac:dyDescent="0.25">
      <c r="B2" s="11">
        <v>1</v>
      </c>
      <c r="C2" s="11" t="s">
        <v>108</v>
      </c>
    </row>
    <row r="3" spans="1:15" x14ac:dyDescent="0.25">
      <c r="B3" s="11">
        <v>2</v>
      </c>
      <c r="C3" s="11" t="s">
        <v>109</v>
      </c>
    </row>
    <row r="4" spans="1:15" x14ac:dyDescent="0.25">
      <c r="B4" s="11">
        <v>3</v>
      </c>
      <c r="C4" s="11" t="s">
        <v>110</v>
      </c>
    </row>
    <row r="5" spans="1:15" x14ac:dyDescent="0.25">
      <c r="B5" s="11">
        <v>4</v>
      </c>
      <c r="C5" s="11" t="s">
        <v>111</v>
      </c>
    </row>
    <row r="6" spans="1:15" x14ac:dyDescent="0.25">
      <c r="B6" s="11">
        <v>5</v>
      </c>
      <c r="C6" s="11" t="s">
        <v>89</v>
      </c>
    </row>
    <row r="7" spans="1:15" x14ac:dyDescent="0.25">
      <c r="B7" s="11">
        <v>6</v>
      </c>
      <c r="C7" s="11" t="s">
        <v>93</v>
      </c>
    </row>
    <row r="8" spans="1:15" x14ac:dyDescent="0.25">
      <c r="B8" s="11"/>
      <c r="C8" s="11"/>
    </row>
    <row r="10" spans="1:15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IF(AND(E11=$E$13,H11&lt;50000),"Eligible For Gift","Not Eligiblefor Gift")</f>
        <v>Not Eligiblefor Gift</v>
      </c>
      <c r="K11" s="10" t="str">
        <f>IF(AND(H11&lt;30000,G11=$G$18),"9000","0")</f>
        <v>0</v>
      </c>
      <c r="L11" s="10" t="str">
        <f>IF(D11&lt;DATEVALUE("1-1-1980"),"Retired","Not Retired")</f>
        <v>Retired</v>
      </c>
      <c r="M11" s="10" t="str">
        <f>IF(AND(OR(G11=$G$19,G11=$G$12),H11&lt;45000),"25000","10000")</f>
        <v>10000</v>
      </c>
      <c r="N11" s="10" t="str">
        <f>IF(OR(G11=$G$25,G11=$G$16),"0","1500")</f>
        <v>1500</v>
      </c>
      <c r="O11" s="10" t="str">
        <f>IF(I11=$I$11,"5000",IF(I11=$I$14,"4000",IF(I11=$I$19,"4200",IF(I11=$I$17,"3800"))))</f>
        <v>5000</v>
      </c>
    </row>
    <row r="12" spans="1: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>IF(AND(E12=$E$13,H12&lt;50000),"Eligible For Gift","Not Eligiblefor Gift")</f>
        <v>Not Eligiblefor Gift</v>
      </c>
      <c r="K12" s="10" t="str">
        <f t="shared" ref="K12:K48" si="0">IF(AND(H12&lt;30000,G12=$G$18),"9000","0")</f>
        <v>0</v>
      </c>
      <c r="L12" s="10" t="str">
        <f t="shared" ref="L12:L48" si="1">IF(D12&lt;DATEVALUE("1-1-1980"),"Retired","Not Retired")</f>
        <v>Retired</v>
      </c>
      <c r="M12" s="10" t="str">
        <f t="shared" ref="M12:M48" si="2">IF(AND(OR(G12=$G$19,G12=$G$12),H12&lt;45000),"25000","10000")</f>
        <v>25000</v>
      </c>
      <c r="N12" s="10" t="str">
        <f t="shared" ref="N12:N48" si="3">IF(OR(G12=$G$25,G12=$G$16),"0","1500")</f>
        <v>1500</v>
      </c>
      <c r="O12" s="10" t="str">
        <f t="shared" ref="O12:O48" si="4">IF(I12=$I$11,"5000",IF(I12=$I$14,"4000",IF(I12=$I$19,"4200",IF(I12=$I$17,"3800"))))</f>
        <v>5000</v>
      </c>
    </row>
    <row r="13" spans="1: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ref="J13:J48" si="5">IF(AND(E13=$E$13,H13&lt;50000),"Eligible For Gift","Not Eligiblefor Gift")</f>
        <v>Eligible For Gift</v>
      </c>
      <c r="K13" s="10" t="str">
        <f t="shared" si="0"/>
        <v>0</v>
      </c>
      <c r="L13" s="10" t="str">
        <f t="shared" si="1"/>
        <v>Retired</v>
      </c>
      <c r="M13" s="10" t="str">
        <f t="shared" si="2"/>
        <v>10000</v>
      </c>
      <c r="N13" s="10" t="str">
        <f t="shared" si="3"/>
        <v>1500</v>
      </c>
      <c r="O13" s="10" t="str">
        <f t="shared" si="4"/>
        <v>5000</v>
      </c>
    </row>
    <row r="14" spans="1: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5"/>
        <v>Not Eligiblefor Gift</v>
      </c>
      <c r="K14" s="10" t="str">
        <f t="shared" si="0"/>
        <v>0</v>
      </c>
      <c r="L14" s="10" t="str">
        <f t="shared" si="1"/>
        <v>Retired</v>
      </c>
      <c r="M14" s="10" t="str">
        <f t="shared" si="2"/>
        <v>10000</v>
      </c>
      <c r="N14" s="10" t="str">
        <f t="shared" si="3"/>
        <v>1500</v>
      </c>
      <c r="O14" s="10" t="str">
        <f t="shared" si="4"/>
        <v>4000</v>
      </c>
    </row>
    <row r="15" spans="1: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5"/>
        <v>Not Eligiblefor Gift</v>
      </c>
      <c r="K15" s="10" t="str">
        <f t="shared" si="0"/>
        <v>0</v>
      </c>
      <c r="L15" s="10" t="str">
        <f t="shared" si="1"/>
        <v>Retired</v>
      </c>
      <c r="M15" s="10" t="str">
        <f t="shared" si="2"/>
        <v>10000</v>
      </c>
      <c r="N15" s="10" t="str">
        <f t="shared" si="3"/>
        <v>1500</v>
      </c>
      <c r="O15" s="10" t="str">
        <f t="shared" si="4"/>
        <v>5000</v>
      </c>
    </row>
    <row r="16" spans="1:15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5"/>
        <v>Not Eligiblefor Gift</v>
      </c>
      <c r="K16" s="10" t="str">
        <f t="shared" si="0"/>
        <v>0</v>
      </c>
      <c r="L16" s="10" t="str">
        <f t="shared" si="1"/>
        <v>Retired</v>
      </c>
      <c r="M16" s="10" t="str">
        <f t="shared" si="2"/>
        <v>10000</v>
      </c>
      <c r="N16" s="10" t="str">
        <f t="shared" si="3"/>
        <v>0</v>
      </c>
      <c r="O16" s="10" t="str">
        <f t="shared" si="4"/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5"/>
        <v>Not Eligiblefor Gift</v>
      </c>
      <c r="K17" s="10" t="str">
        <f t="shared" si="0"/>
        <v>0</v>
      </c>
      <c r="L17" s="10" t="str">
        <f t="shared" si="1"/>
        <v>Retired</v>
      </c>
      <c r="M17" s="10" t="str">
        <f t="shared" si="2"/>
        <v>10000</v>
      </c>
      <c r="N17" s="10" t="str">
        <f t="shared" si="3"/>
        <v>1500</v>
      </c>
      <c r="O17" s="10" t="str">
        <f t="shared" si="4"/>
        <v>3800</v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5"/>
        <v>Not Eligiblefor Gift</v>
      </c>
      <c r="K18" s="10" t="str">
        <f t="shared" si="0"/>
        <v>9000</v>
      </c>
      <c r="L18" s="10" t="str">
        <f t="shared" si="1"/>
        <v>Not Retired</v>
      </c>
      <c r="M18" s="10" t="str">
        <f t="shared" si="2"/>
        <v>10000</v>
      </c>
      <c r="N18" s="10" t="str">
        <f t="shared" si="3"/>
        <v>1500</v>
      </c>
      <c r="O18" s="10" t="str">
        <f t="shared" si="4"/>
        <v>3800</v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5"/>
        <v>Not Eligiblefor Gift</v>
      </c>
      <c r="K19" s="10" t="str">
        <f t="shared" si="0"/>
        <v>0</v>
      </c>
      <c r="L19" s="10" t="str">
        <f t="shared" si="1"/>
        <v>Retired</v>
      </c>
      <c r="M19" s="10" t="str">
        <f t="shared" si="2"/>
        <v>10000</v>
      </c>
      <c r="N19" s="10" t="str">
        <f t="shared" si="3"/>
        <v>1500</v>
      </c>
      <c r="O19" s="10" t="str">
        <f t="shared" si="4"/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5"/>
        <v>Eligible For Gift</v>
      </c>
      <c r="K20" s="10" t="str">
        <f t="shared" si="0"/>
        <v>0</v>
      </c>
      <c r="L20" s="10" t="str">
        <f t="shared" si="1"/>
        <v>Not Retired</v>
      </c>
      <c r="M20" s="10" t="str">
        <f t="shared" si="2"/>
        <v>10000</v>
      </c>
      <c r="N20" s="10" t="str">
        <f t="shared" si="3"/>
        <v>1500</v>
      </c>
      <c r="O20" s="10" t="str">
        <f t="shared" si="4"/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5"/>
        <v>Eligible For Gift</v>
      </c>
      <c r="K21" s="10" t="str">
        <f t="shared" si="0"/>
        <v>0</v>
      </c>
      <c r="L21" s="10" t="str">
        <f t="shared" si="1"/>
        <v>Retired</v>
      </c>
      <c r="M21" s="10" t="str">
        <f t="shared" si="2"/>
        <v>10000</v>
      </c>
      <c r="N21" s="10" t="str">
        <f t="shared" si="3"/>
        <v>1500</v>
      </c>
      <c r="O21" s="10" t="str">
        <f t="shared" si="4"/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5"/>
        <v>Not Eligiblefor Gift</v>
      </c>
      <c r="K22" s="10" t="str">
        <f t="shared" si="0"/>
        <v>0</v>
      </c>
      <c r="L22" s="10" t="str">
        <f t="shared" si="1"/>
        <v>Not Retired</v>
      </c>
      <c r="M22" s="10" t="str">
        <f t="shared" si="2"/>
        <v>10000</v>
      </c>
      <c r="N22" s="10" t="str">
        <f t="shared" si="3"/>
        <v>1500</v>
      </c>
      <c r="O22" s="10" t="str">
        <f t="shared" si="4"/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5"/>
        <v>Not Eligiblefor Gift</v>
      </c>
      <c r="K23" s="10" t="str">
        <f t="shared" si="0"/>
        <v>0</v>
      </c>
      <c r="L23" s="10" t="str">
        <f t="shared" si="1"/>
        <v>Not Retired</v>
      </c>
      <c r="M23" s="10" t="str">
        <f t="shared" si="2"/>
        <v>10000</v>
      </c>
      <c r="N23" s="10" t="str">
        <f t="shared" si="3"/>
        <v>1500</v>
      </c>
      <c r="O23" s="10" t="str">
        <f t="shared" si="4"/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5"/>
        <v>Not Eligiblefor Gift</v>
      </c>
      <c r="K24" s="10" t="str">
        <f t="shared" si="0"/>
        <v>0</v>
      </c>
      <c r="L24" s="10" t="str">
        <f t="shared" si="1"/>
        <v>Not Retired</v>
      </c>
      <c r="M24" s="10" t="str">
        <f t="shared" si="2"/>
        <v>10000</v>
      </c>
      <c r="N24" s="10" t="str">
        <f t="shared" si="3"/>
        <v>1500</v>
      </c>
      <c r="O24" s="10" t="str">
        <f t="shared" si="4"/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5"/>
        <v>Not Eligiblefor Gift</v>
      </c>
      <c r="K25" s="10" t="str">
        <f t="shared" si="0"/>
        <v>0</v>
      </c>
      <c r="L25" s="10" t="str">
        <f t="shared" si="1"/>
        <v>Not Retired</v>
      </c>
      <c r="M25" s="10" t="str">
        <f t="shared" si="2"/>
        <v>10000</v>
      </c>
      <c r="N25" s="10" t="str">
        <f t="shared" si="3"/>
        <v>0</v>
      </c>
      <c r="O25" s="10" t="str">
        <f t="shared" si="4"/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5"/>
        <v>Eligible For Gift</v>
      </c>
      <c r="K26" s="10" t="str">
        <f t="shared" si="0"/>
        <v>0</v>
      </c>
      <c r="L26" s="10" t="str">
        <f t="shared" si="1"/>
        <v>Retired</v>
      </c>
      <c r="M26" s="10" t="str">
        <f t="shared" si="2"/>
        <v>10000</v>
      </c>
      <c r="N26" s="10" t="str">
        <f t="shared" si="3"/>
        <v>1500</v>
      </c>
      <c r="O26" s="10" t="str">
        <f t="shared" si="4"/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5"/>
        <v>Eligible For Gift</v>
      </c>
      <c r="K27" s="10" t="str">
        <f t="shared" si="0"/>
        <v>0</v>
      </c>
      <c r="L27" s="10" t="str">
        <f t="shared" si="1"/>
        <v>Not Retired</v>
      </c>
      <c r="M27" s="10" t="str">
        <f t="shared" si="2"/>
        <v>25000</v>
      </c>
      <c r="N27" s="10" t="str">
        <f t="shared" si="3"/>
        <v>1500</v>
      </c>
      <c r="O27" s="10" t="str">
        <f t="shared" si="4"/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5"/>
        <v>Not Eligiblefor Gift</v>
      </c>
      <c r="K28" s="10" t="str">
        <f t="shared" si="0"/>
        <v>0</v>
      </c>
      <c r="L28" s="10" t="str">
        <f t="shared" si="1"/>
        <v>Not Retired</v>
      </c>
      <c r="M28" s="10" t="str">
        <f t="shared" si="2"/>
        <v>10000</v>
      </c>
      <c r="N28" s="10" t="str">
        <f t="shared" si="3"/>
        <v>1500</v>
      </c>
      <c r="O28" s="10" t="str">
        <f t="shared" si="4"/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5"/>
        <v>Not Eligiblefor Gift</v>
      </c>
      <c r="K29" s="10" t="str">
        <f t="shared" si="0"/>
        <v>0</v>
      </c>
      <c r="L29" s="10" t="str">
        <f t="shared" si="1"/>
        <v>Not Retired</v>
      </c>
      <c r="M29" s="10" t="str">
        <f t="shared" si="2"/>
        <v>10000</v>
      </c>
      <c r="N29" s="10" t="str">
        <f t="shared" si="3"/>
        <v>1500</v>
      </c>
      <c r="O29" s="10" t="str">
        <f t="shared" si="4"/>
        <v>3800</v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5"/>
        <v>Not Eligiblefor Gift</v>
      </c>
      <c r="K30" s="10" t="str">
        <f t="shared" si="0"/>
        <v>0</v>
      </c>
      <c r="L30" s="10" t="str">
        <f t="shared" si="1"/>
        <v>Not Retired</v>
      </c>
      <c r="M30" s="10" t="str">
        <f t="shared" si="2"/>
        <v>10000</v>
      </c>
      <c r="N30" s="10" t="str">
        <f t="shared" si="3"/>
        <v>1500</v>
      </c>
      <c r="O30" s="10" t="str">
        <f t="shared" si="4"/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5"/>
        <v>Not Eligiblefor Gift</v>
      </c>
      <c r="K31" s="10" t="str">
        <f t="shared" si="0"/>
        <v>0</v>
      </c>
      <c r="L31" s="10" t="str">
        <f t="shared" si="1"/>
        <v>Not Retired</v>
      </c>
      <c r="M31" s="10" t="str">
        <f t="shared" si="2"/>
        <v>10000</v>
      </c>
      <c r="N31" s="10" t="str">
        <f t="shared" si="3"/>
        <v>1500</v>
      </c>
      <c r="O31" s="10" t="str">
        <f t="shared" si="4"/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5"/>
        <v>Not Eligiblefor Gift</v>
      </c>
      <c r="K32" s="10" t="str">
        <f t="shared" si="0"/>
        <v>0</v>
      </c>
      <c r="L32" s="10" t="str">
        <f t="shared" si="1"/>
        <v>Not Retired</v>
      </c>
      <c r="M32" s="10" t="str">
        <f t="shared" si="2"/>
        <v>10000</v>
      </c>
      <c r="N32" s="10" t="str">
        <f t="shared" si="3"/>
        <v>1500</v>
      </c>
      <c r="O32" s="10" t="str">
        <f t="shared" si="4"/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5"/>
        <v>Not Eligiblefor Gift</v>
      </c>
      <c r="K33" s="10" t="str">
        <f t="shared" si="0"/>
        <v>0</v>
      </c>
      <c r="L33" s="10" t="str">
        <f t="shared" si="1"/>
        <v>Not Retired</v>
      </c>
      <c r="M33" s="10" t="str">
        <f t="shared" si="2"/>
        <v>10000</v>
      </c>
      <c r="N33" s="10" t="str">
        <f t="shared" si="3"/>
        <v>1500</v>
      </c>
      <c r="O33" s="10" t="str">
        <f t="shared" si="4"/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5"/>
        <v>Not Eligiblefor Gift</v>
      </c>
      <c r="K34" s="10" t="str">
        <f t="shared" si="0"/>
        <v>0</v>
      </c>
      <c r="L34" s="10" t="str">
        <f t="shared" si="1"/>
        <v>Not Retired</v>
      </c>
      <c r="M34" s="10" t="str">
        <f t="shared" si="2"/>
        <v>10000</v>
      </c>
      <c r="N34" s="10" t="str">
        <f t="shared" si="3"/>
        <v>1500</v>
      </c>
      <c r="O34" s="10" t="str">
        <f t="shared" si="4"/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5"/>
        <v>Not Eligiblefor Gift</v>
      </c>
      <c r="K35" s="10" t="str">
        <f t="shared" si="0"/>
        <v>0</v>
      </c>
      <c r="L35" s="10" t="str">
        <f t="shared" si="1"/>
        <v>Not Retired</v>
      </c>
      <c r="M35" s="10" t="str">
        <f t="shared" si="2"/>
        <v>10000</v>
      </c>
      <c r="N35" s="10" t="str">
        <f t="shared" si="3"/>
        <v>1500</v>
      </c>
      <c r="O35" s="10" t="str">
        <f t="shared" si="4"/>
        <v>3800</v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5"/>
        <v>Not Eligiblefor Gift</v>
      </c>
      <c r="K36" s="10" t="str">
        <f t="shared" si="0"/>
        <v>0</v>
      </c>
      <c r="L36" s="10" t="str">
        <f t="shared" si="1"/>
        <v>Retired</v>
      </c>
      <c r="M36" s="10" t="str">
        <f t="shared" si="2"/>
        <v>10000</v>
      </c>
      <c r="N36" s="10" t="str">
        <f t="shared" si="3"/>
        <v>1500</v>
      </c>
      <c r="O36" s="10" t="str">
        <f t="shared" si="4"/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5"/>
        <v>Not Eligiblefor Gift</v>
      </c>
      <c r="K37" s="10" t="str">
        <f t="shared" si="0"/>
        <v>0</v>
      </c>
      <c r="L37" s="10" t="str">
        <f t="shared" si="1"/>
        <v>Not Retired</v>
      </c>
      <c r="M37" s="10" t="str">
        <f t="shared" si="2"/>
        <v>10000</v>
      </c>
      <c r="N37" s="10" t="str">
        <f t="shared" si="3"/>
        <v>1500</v>
      </c>
      <c r="O37" s="10" t="str">
        <f t="shared" si="4"/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5"/>
        <v>Not Eligiblefor Gift</v>
      </c>
      <c r="K38" s="10" t="str">
        <f t="shared" si="0"/>
        <v>0</v>
      </c>
      <c r="L38" s="10" t="str">
        <f t="shared" si="1"/>
        <v>Retired</v>
      </c>
      <c r="M38" s="10" t="str">
        <f t="shared" si="2"/>
        <v>10000</v>
      </c>
      <c r="N38" s="10" t="str">
        <f t="shared" si="3"/>
        <v>1500</v>
      </c>
      <c r="O38" s="10" t="str">
        <f t="shared" si="4"/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5"/>
        <v>Not Eligiblefor Gift</v>
      </c>
      <c r="K39" s="10" t="str">
        <f t="shared" si="0"/>
        <v>0</v>
      </c>
      <c r="L39" s="10" t="str">
        <f t="shared" si="1"/>
        <v>Retired</v>
      </c>
      <c r="M39" s="10" t="str">
        <f t="shared" si="2"/>
        <v>10000</v>
      </c>
      <c r="N39" s="10" t="str">
        <f t="shared" si="3"/>
        <v>1500</v>
      </c>
      <c r="O39" s="10" t="str">
        <f t="shared" si="4"/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5"/>
        <v>Not Eligiblefor Gift</v>
      </c>
      <c r="K40" s="10" t="str">
        <f t="shared" si="0"/>
        <v>0</v>
      </c>
      <c r="L40" s="10" t="str">
        <f t="shared" si="1"/>
        <v>Not Retired</v>
      </c>
      <c r="M40" s="10" t="str">
        <f t="shared" si="2"/>
        <v>10000</v>
      </c>
      <c r="N40" s="10" t="str">
        <f t="shared" si="3"/>
        <v>1500</v>
      </c>
      <c r="O40" s="10" t="str">
        <f t="shared" si="4"/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5"/>
        <v>Not Eligiblefor Gift</v>
      </c>
      <c r="K41" s="10" t="str">
        <f t="shared" si="0"/>
        <v>0</v>
      </c>
      <c r="L41" s="10" t="str">
        <f t="shared" si="1"/>
        <v>Not Retired</v>
      </c>
      <c r="M41" s="10" t="str">
        <f t="shared" si="2"/>
        <v>10000</v>
      </c>
      <c r="N41" s="10" t="str">
        <f t="shared" si="3"/>
        <v>1500</v>
      </c>
      <c r="O41" s="10" t="str">
        <f t="shared" si="4"/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5"/>
        <v>Not Eligiblefor Gift</v>
      </c>
      <c r="K42" s="10" t="str">
        <f t="shared" si="0"/>
        <v>0</v>
      </c>
      <c r="L42" s="10" t="str">
        <f t="shared" si="1"/>
        <v>Not Retired</v>
      </c>
      <c r="M42" s="10" t="str">
        <f t="shared" si="2"/>
        <v>10000</v>
      </c>
      <c r="N42" s="10" t="str">
        <f t="shared" si="3"/>
        <v>0</v>
      </c>
      <c r="O42" s="10" t="str">
        <f t="shared" si="4"/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5"/>
        <v>Not Eligiblefor Gift</v>
      </c>
      <c r="K43" s="10" t="str">
        <f t="shared" si="0"/>
        <v>0</v>
      </c>
      <c r="L43" s="10" t="str">
        <f t="shared" si="1"/>
        <v>Not Retired</v>
      </c>
      <c r="M43" s="10" t="str">
        <f t="shared" si="2"/>
        <v>10000</v>
      </c>
      <c r="N43" s="10" t="str">
        <f t="shared" si="3"/>
        <v>1500</v>
      </c>
      <c r="O43" s="10" t="str">
        <f t="shared" si="4"/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5"/>
        <v>Not Eligiblefor Gift</v>
      </c>
      <c r="K44" s="10" t="str">
        <f t="shared" si="0"/>
        <v>0</v>
      </c>
      <c r="L44" s="10" t="str">
        <f t="shared" si="1"/>
        <v>Not Retired</v>
      </c>
      <c r="M44" s="10" t="str">
        <f t="shared" si="2"/>
        <v>10000</v>
      </c>
      <c r="N44" s="10" t="str">
        <f t="shared" si="3"/>
        <v>1500</v>
      </c>
      <c r="O44" s="10" t="str">
        <f t="shared" si="4"/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5"/>
        <v>Not Eligiblefor Gift</v>
      </c>
      <c r="K45" s="10" t="str">
        <f t="shared" si="0"/>
        <v>0</v>
      </c>
      <c r="L45" s="10" t="str">
        <f t="shared" si="1"/>
        <v>Not Retired</v>
      </c>
      <c r="M45" s="10" t="str">
        <f t="shared" si="2"/>
        <v>10000</v>
      </c>
      <c r="N45" s="10" t="str">
        <f t="shared" si="3"/>
        <v>1500</v>
      </c>
      <c r="O45" s="10" t="str">
        <f t="shared" si="4"/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5"/>
        <v>Not Eligiblefor Gift</v>
      </c>
      <c r="K46" s="10" t="str">
        <f t="shared" si="0"/>
        <v>0</v>
      </c>
      <c r="L46" s="10" t="str">
        <f t="shared" si="1"/>
        <v>Not Retired</v>
      </c>
      <c r="M46" s="10" t="str">
        <f t="shared" si="2"/>
        <v>10000</v>
      </c>
      <c r="N46" s="10" t="str">
        <f t="shared" si="3"/>
        <v>1500</v>
      </c>
      <c r="O46" s="10" t="str">
        <f t="shared" si="4"/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5"/>
        <v>Not Eligiblefor Gift</v>
      </c>
      <c r="K47" s="10" t="str">
        <f t="shared" si="0"/>
        <v>0</v>
      </c>
      <c r="L47" s="10" t="str">
        <f t="shared" si="1"/>
        <v>Not Retired</v>
      </c>
      <c r="M47" s="10" t="str">
        <f t="shared" si="2"/>
        <v>10000</v>
      </c>
      <c r="N47" s="10" t="str">
        <f t="shared" si="3"/>
        <v>1500</v>
      </c>
      <c r="O47" s="10" t="str">
        <f t="shared" si="4"/>
        <v>3800</v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5"/>
        <v>Not Eligiblefor Gift</v>
      </c>
      <c r="K48" s="10" t="str">
        <f t="shared" si="0"/>
        <v>0</v>
      </c>
      <c r="L48" s="10" t="str">
        <f t="shared" si="1"/>
        <v>Not Retired</v>
      </c>
      <c r="M48" s="10" t="str">
        <f t="shared" si="2"/>
        <v>10000</v>
      </c>
      <c r="N48" s="10" t="str">
        <f t="shared" si="3"/>
        <v>1500</v>
      </c>
      <c r="O48" s="10" t="str">
        <f t="shared" si="4"/>
        <v>5000</v>
      </c>
    </row>
    <row r="49" spans="7:7" x14ac:dyDescent="0.2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opLeftCell="D3" workbookViewId="0">
      <selection activeCell="M17" sqref="M17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38" bestFit="1" customWidth="1"/>
    <col min="14" max="14" width="10.5703125" bestFit="1" customWidth="1"/>
  </cols>
  <sheetData>
    <row r="4" spans="3:14" x14ac:dyDescent="0.2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2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2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2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2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2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2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_xlfn.XLOOKUP(MAX(K5:K42),K5:K42,D5:D42,,0,1)</f>
        <v>Dinesh</v>
      </c>
    </row>
    <row r="11" spans="3:14" x14ac:dyDescent="0.2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_xlfn.XLOOKUP(MIN(K5:K42),K5:K42,D5:D42,"Not found",0,1)</f>
        <v>Satish</v>
      </c>
    </row>
    <row r="12" spans="3:14" x14ac:dyDescent="0.2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2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2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2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2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2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2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2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2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2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2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2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2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2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2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2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2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2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2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2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2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2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2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2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2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2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2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2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2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2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2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M5" sqref="M5"/>
    </sheetView>
  </sheetViews>
  <sheetFormatPr defaultRowHeight="15" x14ac:dyDescent="0.25"/>
  <cols>
    <col min="6" max="6" width="9.85546875" bestFit="1" customWidth="1"/>
    <col min="9" max="9" width="8.85546875" customWidth="1"/>
    <col min="10" max="10" width="23.5703125" customWidth="1"/>
    <col min="11" max="11" width="10.5703125" bestFit="1" customWidth="1"/>
  </cols>
  <sheetData>
    <row r="2" spans="3:11" x14ac:dyDescent="0.25">
      <c r="D2" s="14" t="s">
        <v>104</v>
      </c>
    </row>
    <row r="3" spans="3:11" x14ac:dyDescent="0.25">
      <c r="D3" s="14" t="s">
        <v>105</v>
      </c>
    </row>
    <row r="4" spans="3:11" x14ac:dyDescent="0.25">
      <c r="D4" s="14" t="s">
        <v>106</v>
      </c>
    </row>
    <row r="6" spans="3:11" x14ac:dyDescent="0.25">
      <c r="C6" s="16" t="s">
        <v>1</v>
      </c>
      <c r="D6" s="16" t="s">
        <v>2</v>
      </c>
      <c r="E6" s="16" t="s">
        <v>3</v>
      </c>
      <c r="F6" s="16" t="s">
        <v>4</v>
      </c>
      <c r="G6" s="16" t="s">
        <v>92</v>
      </c>
      <c r="H6" s="16" t="s">
        <v>5</v>
      </c>
      <c r="I6" s="16" t="s">
        <v>94</v>
      </c>
      <c r="J6" s="16" t="s">
        <v>80</v>
      </c>
      <c r="K6" s="16" t="s">
        <v>107</v>
      </c>
    </row>
    <row r="7" spans="3:11" x14ac:dyDescent="0.25">
      <c r="C7" s="17">
        <v>150834</v>
      </c>
      <c r="D7" s="17" t="s">
        <v>26</v>
      </c>
      <c r="E7" s="17" t="s">
        <v>27</v>
      </c>
      <c r="F7" s="18">
        <v>31199</v>
      </c>
      <c r="G7" s="17" t="s">
        <v>38</v>
      </c>
      <c r="H7" s="17" t="s">
        <v>9</v>
      </c>
      <c r="I7" s="19" t="str">
        <f>_xlfn.IFNA(VLOOKUP($C7,Source!$C$6:$F$40,MATCH('Master Emp sheet'!I$6,Source!$C$5:$F$5,0),FALSE),"Not Reired")</f>
        <v>North</v>
      </c>
      <c r="J7" s="19" t="str">
        <f>_xlfn.IFNA(VLOOKUP($C7,Source!$C$6:$F$40,MATCH('Master Emp sheet'!J$6,Source!$C$5:$F$5,0),FALSE),"Not Reired")</f>
        <v>FLM</v>
      </c>
      <c r="K7" s="19">
        <f>_xlfn.IFNA(VLOOKUP($C7,Source!$C$6:$F$40,MATCH('Master Emp sheet'!K$6,Source!$C$5:$F$5,0),FALSE),"Not Reired")</f>
        <v>48000</v>
      </c>
    </row>
    <row r="8" spans="3:11" x14ac:dyDescent="0.25">
      <c r="C8" s="17">
        <v>150784</v>
      </c>
      <c r="D8" s="17" t="s">
        <v>12</v>
      </c>
      <c r="E8" s="17" t="s">
        <v>13</v>
      </c>
      <c r="F8" s="18">
        <v>28365</v>
      </c>
      <c r="G8" s="17" t="s">
        <v>38</v>
      </c>
      <c r="H8" s="17" t="s">
        <v>14</v>
      </c>
      <c r="I8" s="19" t="str">
        <f>_xlfn.IFNA(VLOOKUP($C8,Source!$C$6:$F$40,MATCH('Master Emp sheet'!I$6,Source!$C$5:$F$5,0),FALSE),"Not Reired")</f>
        <v>North</v>
      </c>
      <c r="J8" s="19" t="str">
        <f>_xlfn.IFNA(VLOOKUP($C8,Source!$C$6:$F$40,MATCH('Master Emp sheet'!J$6,Source!$C$5:$F$5,0),FALSE),"Not Reired")</f>
        <v>Digital Marketing</v>
      </c>
      <c r="K8" s="19">
        <f>_xlfn.IFNA(VLOOKUP($C8,Source!$C$6:$F$40,MATCH('Master Emp sheet'!K$6,Source!$C$5:$F$5,0),FALSE),"Not Reired")</f>
        <v>35000</v>
      </c>
    </row>
    <row r="9" spans="3:11" x14ac:dyDescent="0.25">
      <c r="C9" s="17">
        <v>150791</v>
      </c>
      <c r="D9" s="17" t="s">
        <v>15</v>
      </c>
      <c r="E9" s="17" t="s">
        <v>16</v>
      </c>
      <c r="F9" s="18">
        <v>23346</v>
      </c>
      <c r="G9" s="17" t="s">
        <v>38</v>
      </c>
      <c r="H9" s="17" t="s">
        <v>9</v>
      </c>
      <c r="I9" s="19" t="str">
        <f>_xlfn.IFNA(VLOOKUP($C9,Source!$C$6:$F$40,MATCH('Master Emp sheet'!I$6,Source!$C$5:$F$5,0),FALSE),"Not Reired")</f>
        <v>North</v>
      </c>
      <c r="J9" s="19" t="str">
        <f>_xlfn.IFNA(VLOOKUP($C9,Source!$C$6:$F$40,MATCH('Master Emp sheet'!J$6,Source!$C$5:$F$5,0),FALSE),"Not Reired")</f>
        <v>Digital Marketing</v>
      </c>
      <c r="K9" s="19">
        <f>_xlfn.IFNA(VLOOKUP($C9,Source!$C$6:$F$40,MATCH('Master Emp sheet'!K$6,Source!$C$5:$F$5,0),FALSE),"Not Reired")</f>
        <v>67000</v>
      </c>
    </row>
    <row r="10" spans="3:11" x14ac:dyDescent="0.25">
      <c r="C10" s="17">
        <v>150940</v>
      </c>
      <c r="D10" s="17" t="s">
        <v>61</v>
      </c>
      <c r="E10" s="17" t="s">
        <v>62</v>
      </c>
      <c r="F10" s="18">
        <v>26906</v>
      </c>
      <c r="G10" s="17" t="s">
        <v>8</v>
      </c>
      <c r="H10" s="17" t="s">
        <v>14</v>
      </c>
      <c r="I10" s="19" t="str">
        <f>_xlfn.IFNA(VLOOKUP($C10,Source!$C$6:$F$40,MATCH('Master Emp sheet'!I$6,Source!$C$5:$F$5,0),FALSE),"Not Reired")</f>
        <v>South</v>
      </c>
      <c r="J10" s="19" t="str">
        <f>_xlfn.IFNA(VLOOKUP($C10,Source!$C$6:$F$40,MATCH('Master Emp sheet'!J$6,Source!$C$5:$F$5,0),FALSE),"Not Reired")</f>
        <v>Inside Sales</v>
      </c>
      <c r="K10" s="19">
        <f>_xlfn.IFNA(VLOOKUP($C10,Source!$C$6:$F$40,MATCH('Master Emp sheet'!K$6,Source!$C$5:$F$5,0),FALSE),"Not Reired")</f>
        <v>87000</v>
      </c>
    </row>
    <row r="11" spans="3:11" x14ac:dyDescent="0.25">
      <c r="C11" s="17">
        <v>150777</v>
      </c>
      <c r="D11" s="17" t="s">
        <v>10</v>
      </c>
      <c r="E11" s="17" t="s">
        <v>11</v>
      </c>
      <c r="F11" s="18">
        <v>21123</v>
      </c>
      <c r="G11" s="17" t="s">
        <v>8</v>
      </c>
      <c r="H11" s="17" t="s">
        <v>9</v>
      </c>
      <c r="I11" s="19" t="str">
        <f>_xlfn.IFNA(VLOOKUP($C11,Source!$C$6:$F$40,MATCH('Master Emp sheet'!I$6,Source!$C$5:$F$5,0),FALSE),"Not Reired")</f>
        <v>North</v>
      </c>
      <c r="J11" s="19" t="str">
        <f>_xlfn.IFNA(VLOOKUP($C11,Source!$C$6:$F$40,MATCH('Master Emp sheet'!J$6,Source!$C$5:$F$5,0),FALSE),"Not Reired")</f>
        <v>Marketing</v>
      </c>
      <c r="K11" s="19">
        <f>_xlfn.IFNA(VLOOKUP($C11,Source!$C$6:$F$40,MATCH('Master Emp sheet'!K$6,Source!$C$5:$F$5,0),FALSE),"Not Reired")</f>
        <v>22000</v>
      </c>
    </row>
    <row r="12" spans="3:11" x14ac:dyDescent="0.25">
      <c r="C12" s="17">
        <v>150805</v>
      </c>
      <c r="D12" s="17" t="s">
        <v>15</v>
      </c>
      <c r="E12" s="17" t="s">
        <v>19</v>
      </c>
      <c r="F12" s="18">
        <v>26172</v>
      </c>
      <c r="G12" s="17" t="s">
        <v>8</v>
      </c>
      <c r="H12" s="17" t="s">
        <v>9</v>
      </c>
      <c r="I12" s="19" t="str">
        <f>_xlfn.IFNA(VLOOKUP($C12,Source!$C$6:$F$40,MATCH('Master Emp sheet'!I$6,Source!$C$5:$F$5,0),FALSE),"Not Reired")</f>
        <v>North</v>
      </c>
      <c r="J12" s="19" t="str">
        <f>_xlfn.IFNA(VLOOKUP($C12,Source!$C$6:$F$40,MATCH('Master Emp sheet'!J$6,Source!$C$5:$F$5,0),FALSE),"Not Reired")</f>
        <v>Director</v>
      </c>
      <c r="K12" s="19">
        <f>_xlfn.IFNA(VLOOKUP($C12,Source!$C$6:$F$40,MATCH('Master Emp sheet'!K$6,Source!$C$5:$F$5,0),FALSE),"Not Reired")</f>
        <v>91000</v>
      </c>
    </row>
    <row r="13" spans="3:11" x14ac:dyDescent="0.25">
      <c r="C13" s="17">
        <v>150990</v>
      </c>
      <c r="D13" s="17" t="s">
        <v>75</v>
      </c>
      <c r="E13" s="17" t="s">
        <v>74</v>
      </c>
      <c r="F13" s="18">
        <v>36400</v>
      </c>
      <c r="G13" s="17" t="s">
        <v>8</v>
      </c>
      <c r="H13" s="17" t="s">
        <v>9</v>
      </c>
      <c r="I13" s="19" t="str">
        <f>_xlfn.IFNA(VLOOKUP($C13,Source!$C$6:$F$40,MATCH('Master Emp sheet'!I$6,Source!$C$5:$F$5,0),FALSE),"Not Reired")</f>
        <v>Mid West</v>
      </c>
      <c r="J13" s="19" t="str">
        <f>_xlfn.IFNA(VLOOKUP($C13,Source!$C$6:$F$40,MATCH('Master Emp sheet'!J$6,Source!$C$5:$F$5,0),FALSE),"Not Reired")</f>
        <v>Learning &amp; Development</v>
      </c>
      <c r="K13" s="19">
        <f>_xlfn.IFNA(VLOOKUP($C13,Source!$C$6:$F$40,MATCH('Master Emp sheet'!K$6,Source!$C$5:$F$5,0),FALSE),"Not Reired")</f>
        <v>77000</v>
      </c>
    </row>
    <row r="14" spans="3:11" x14ac:dyDescent="0.25">
      <c r="C14" s="17">
        <v>150989</v>
      </c>
      <c r="D14" s="17" t="s">
        <v>73</v>
      </c>
      <c r="E14" s="17" t="s">
        <v>74</v>
      </c>
      <c r="F14" s="18">
        <v>33113</v>
      </c>
      <c r="G14" s="17" t="s">
        <v>8</v>
      </c>
      <c r="H14" s="17" t="s">
        <v>9</v>
      </c>
      <c r="I14" s="19" t="str">
        <f>_xlfn.IFNA(VLOOKUP($C14,Source!$C$6:$F$40,MATCH('Master Emp sheet'!I$6,Source!$C$5:$F$5,0),FALSE),"Not Reired")</f>
        <v>Mid West</v>
      </c>
      <c r="J14" s="19" t="str">
        <f>_xlfn.IFNA(VLOOKUP($C14,Source!$C$6:$F$40,MATCH('Master Emp sheet'!J$6,Source!$C$5:$F$5,0),FALSE),"Not Reired")</f>
        <v>Digital Marketing</v>
      </c>
      <c r="K14" s="19">
        <f>_xlfn.IFNA(VLOOKUP($C14,Source!$C$6:$F$40,MATCH('Master Emp sheet'!K$6,Source!$C$5:$F$5,0),FALSE),"Not Reired")</f>
        <v>45000</v>
      </c>
    </row>
    <row r="15" spans="3:11" x14ac:dyDescent="0.25">
      <c r="C15" s="17">
        <v>150881</v>
      </c>
      <c r="D15" s="17" t="s">
        <v>42</v>
      </c>
      <c r="E15" s="17" t="s">
        <v>43</v>
      </c>
      <c r="F15" s="18">
        <v>30337</v>
      </c>
      <c r="G15" s="17" t="s">
        <v>8</v>
      </c>
      <c r="H15" s="17" t="s">
        <v>14</v>
      </c>
      <c r="I15" s="19" t="str">
        <f>_xlfn.IFNA(VLOOKUP($C15,Source!$C$6:$F$40,MATCH('Master Emp sheet'!I$6,Source!$C$5:$F$5,0),FALSE),"Not Reired")</f>
        <v>East</v>
      </c>
      <c r="J15" s="19" t="str">
        <f>_xlfn.IFNA(VLOOKUP($C15,Source!$C$6:$F$40,MATCH('Master Emp sheet'!J$6,Source!$C$5:$F$5,0),FALSE),"Not Reired")</f>
        <v>Digital Marketing</v>
      </c>
      <c r="K15" s="19">
        <f>_xlfn.IFNA(VLOOKUP($C15,Source!$C$6:$F$40,MATCH('Master Emp sheet'!K$6,Source!$C$5:$F$5,0),FALSE),"Not Reired")</f>
        <v>92000</v>
      </c>
    </row>
    <row r="16" spans="3:11" x14ac:dyDescent="0.25">
      <c r="C16" s="17">
        <v>150814</v>
      </c>
      <c r="D16" s="17" t="s">
        <v>20</v>
      </c>
      <c r="E16" s="17" t="s">
        <v>21</v>
      </c>
      <c r="F16" s="18">
        <v>26246</v>
      </c>
      <c r="G16" s="17" t="s">
        <v>8</v>
      </c>
      <c r="H16" s="17" t="s">
        <v>9</v>
      </c>
      <c r="I16" s="19" t="str">
        <f>_xlfn.IFNA(VLOOKUP($C16,Source!$C$6:$F$40,MATCH('Master Emp sheet'!I$6,Source!$C$5:$F$5,0),FALSE),"Not Reired")</f>
        <v>North</v>
      </c>
      <c r="J16" s="19" t="str">
        <f>_xlfn.IFNA(VLOOKUP($C16,Source!$C$6:$F$40,MATCH('Master Emp sheet'!J$6,Source!$C$5:$F$5,0),FALSE),"Not Reired")</f>
        <v>Inside Sales</v>
      </c>
      <c r="K16" s="19">
        <f>_xlfn.IFNA(VLOOKUP($C16,Source!$C$6:$F$40,MATCH('Master Emp sheet'!K$6,Source!$C$5:$F$5,0),FALSE),"Not Reired")</f>
        <v>50000</v>
      </c>
    </row>
    <row r="17" spans="3:11" x14ac:dyDescent="0.25">
      <c r="C17" s="17">
        <v>150937</v>
      </c>
      <c r="D17" s="17" t="s">
        <v>30</v>
      </c>
      <c r="E17" s="17" t="s">
        <v>60</v>
      </c>
      <c r="F17" s="18">
        <v>24700</v>
      </c>
      <c r="G17" s="17" t="s">
        <v>8</v>
      </c>
      <c r="H17" s="17" t="s">
        <v>9</v>
      </c>
      <c r="I17" s="19" t="str">
        <f>_xlfn.IFNA(VLOOKUP($C17,Source!$C$6:$F$40,MATCH('Master Emp sheet'!I$6,Source!$C$5:$F$5,0),FALSE),"Not Reired")</f>
        <v>South</v>
      </c>
      <c r="J17" s="19" t="str">
        <f>_xlfn.IFNA(VLOOKUP($C17,Source!$C$6:$F$40,MATCH('Master Emp sheet'!J$6,Source!$C$5:$F$5,0),FALSE),"Not Reired")</f>
        <v>Learning &amp; Development</v>
      </c>
      <c r="K17" s="19">
        <f>_xlfn.IFNA(VLOOKUP($C17,Source!$C$6:$F$40,MATCH('Master Emp sheet'!K$6,Source!$C$5:$F$5,0),FALSE),"Not Reired")</f>
        <v>37000</v>
      </c>
    </row>
    <row r="18" spans="3:11" x14ac:dyDescent="0.25">
      <c r="C18" s="17">
        <v>150888</v>
      </c>
      <c r="D18" s="17" t="s">
        <v>44</v>
      </c>
      <c r="E18" s="17" t="s">
        <v>37</v>
      </c>
      <c r="F18" s="18">
        <v>29221</v>
      </c>
      <c r="G18" s="17" t="s">
        <v>8</v>
      </c>
      <c r="H18" s="17" t="s">
        <v>9</v>
      </c>
      <c r="I18" s="19" t="str">
        <f>_xlfn.IFNA(VLOOKUP($C18,Source!$C$6:$F$40,MATCH('Master Emp sheet'!I$6,Source!$C$5:$F$5,0),FALSE),"Not Reired")</f>
        <v>East</v>
      </c>
      <c r="J18" s="19" t="str">
        <f>_xlfn.IFNA(VLOOKUP($C18,Source!$C$6:$F$40,MATCH('Master Emp sheet'!J$6,Source!$C$5:$F$5,0),FALSE),"Not Reired")</f>
        <v>Learning &amp; Development</v>
      </c>
      <c r="K18" s="19">
        <f>_xlfn.IFNA(VLOOKUP($C18,Source!$C$6:$F$40,MATCH('Master Emp sheet'!K$6,Source!$C$5:$F$5,0),FALSE),"Not Reired")</f>
        <v>43000</v>
      </c>
    </row>
    <row r="19" spans="3:11" x14ac:dyDescent="0.25">
      <c r="C19" s="17">
        <v>150865</v>
      </c>
      <c r="D19" s="17" t="s">
        <v>36</v>
      </c>
      <c r="E19" s="17" t="s">
        <v>37</v>
      </c>
      <c r="F19" s="18">
        <v>31279</v>
      </c>
      <c r="G19" s="17" t="s">
        <v>38</v>
      </c>
      <c r="H19" s="17" t="s">
        <v>9</v>
      </c>
      <c r="I19" s="19" t="str">
        <f>_xlfn.IFNA(VLOOKUP($C19,Source!$C$6:$F$40,MATCH('Master Emp sheet'!I$6,Source!$C$5:$F$5,0),FALSE),"Not Reired")</f>
        <v>East</v>
      </c>
      <c r="J19" s="19" t="str">
        <f>_xlfn.IFNA(VLOOKUP($C19,Source!$C$6:$F$40,MATCH('Master Emp sheet'!J$6,Source!$C$5:$F$5,0),FALSE),"Not Reired")</f>
        <v>CEO</v>
      </c>
      <c r="K19" s="19">
        <f>_xlfn.IFNA(VLOOKUP($C19,Source!$C$6:$F$40,MATCH('Master Emp sheet'!K$6,Source!$C$5:$F$5,0),FALSE),"Not Reired")</f>
        <v>90000</v>
      </c>
    </row>
    <row r="20" spans="3:11" x14ac:dyDescent="0.25">
      <c r="C20" s="17">
        <v>150858</v>
      </c>
      <c r="D20" s="17" t="s">
        <v>34</v>
      </c>
      <c r="E20" s="17" t="s">
        <v>35</v>
      </c>
      <c r="F20" s="18">
        <v>34846</v>
      </c>
      <c r="G20" s="17" t="s">
        <v>8</v>
      </c>
      <c r="H20" s="17" t="s">
        <v>9</v>
      </c>
      <c r="I20" s="19" t="str">
        <f>_xlfn.IFNA(VLOOKUP($C20,Source!$C$6:$F$40,MATCH('Master Emp sheet'!I$6,Source!$C$5:$F$5,0),FALSE),"Not Reired")</f>
        <v>Not Reired</v>
      </c>
      <c r="J20" s="19" t="str">
        <f>_xlfn.IFNA(VLOOKUP($C20,Source!$C$6:$F$40,MATCH('Master Emp sheet'!J$6,Source!$C$5:$F$5,0),FALSE),"Not Reired")</f>
        <v>Not Reired</v>
      </c>
      <c r="K20" s="19" t="str">
        <f>_xlfn.IFNA(VLOOKUP($C20,Source!$C$6:$F$40,MATCH('Master Emp sheet'!K$6,Source!$C$5:$F$5,0),FALSE),"Not Reired")</f>
        <v>Not Reired</v>
      </c>
    </row>
    <row r="21" spans="3:11" x14ac:dyDescent="0.25">
      <c r="C21" s="17">
        <v>150930</v>
      </c>
      <c r="D21" s="17" t="s">
        <v>28</v>
      </c>
      <c r="E21" s="17" t="s">
        <v>59</v>
      </c>
      <c r="F21" s="18">
        <v>37027</v>
      </c>
      <c r="G21" s="17" t="s">
        <v>8</v>
      </c>
      <c r="H21" s="17" t="s">
        <v>9</v>
      </c>
      <c r="I21" s="19" t="str">
        <f>_xlfn.IFNA(VLOOKUP($C21,Source!$C$6:$F$40,MATCH('Master Emp sheet'!I$6,Source!$C$5:$F$5,0),FALSE),"Not Reired")</f>
        <v>South</v>
      </c>
      <c r="J21" s="19" t="str">
        <f>_xlfn.IFNA(VLOOKUP($C21,Source!$C$6:$F$40,MATCH('Master Emp sheet'!J$6,Source!$C$5:$F$5,0),FALSE),"Not Reired")</f>
        <v>Digital Marketing</v>
      </c>
      <c r="K21" s="19">
        <f>_xlfn.IFNA(VLOOKUP($C21,Source!$C$6:$F$40,MATCH('Master Emp sheet'!K$6,Source!$C$5:$F$5,0),FALSE),"Not Reired")</f>
        <v>82000</v>
      </c>
    </row>
    <row r="22" spans="3:11" x14ac:dyDescent="0.25">
      <c r="C22" s="17">
        <v>150894</v>
      </c>
      <c r="D22" s="17" t="s">
        <v>45</v>
      </c>
      <c r="E22" s="17" t="s">
        <v>46</v>
      </c>
      <c r="F22" s="18">
        <v>37124</v>
      </c>
      <c r="G22" s="17" t="s">
        <v>8</v>
      </c>
      <c r="H22" s="17" t="s">
        <v>9</v>
      </c>
      <c r="I22" s="19" t="str">
        <f>_xlfn.IFNA(VLOOKUP($C22,Source!$C$6:$F$40,MATCH('Master Emp sheet'!I$6,Source!$C$5:$F$5,0),FALSE),"Not Reired")</f>
        <v>South</v>
      </c>
      <c r="J22" s="19" t="str">
        <f>_xlfn.IFNA(VLOOKUP($C22,Source!$C$6:$F$40,MATCH('Master Emp sheet'!J$6,Source!$C$5:$F$5,0),FALSE),"Not Reired")</f>
        <v>Inside Sales</v>
      </c>
      <c r="K22" s="19">
        <f>_xlfn.IFNA(VLOOKUP($C22,Source!$C$6:$F$40,MATCH('Master Emp sheet'!K$6,Source!$C$5:$F$5,0),FALSE),"Not Reired")</f>
        <v>67000</v>
      </c>
    </row>
    <row r="23" spans="3:11" x14ac:dyDescent="0.25">
      <c r="C23" s="17">
        <v>150947</v>
      </c>
      <c r="D23" s="17" t="s">
        <v>63</v>
      </c>
      <c r="E23" s="17" t="s">
        <v>64</v>
      </c>
      <c r="F23" s="18">
        <v>33449</v>
      </c>
      <c r="G23" s="17" t="s">
        <v>38</v>
      </c>
      <c r="H23" s="17" t="s">
        <v>9</v>
      </c>
      <c r="I23" s="19" t="str">
        <f>_xlfn.IFNA(VLOOKUP($C23,Source!$C$6:$F$40,MATCH('Master Emp sheet'!I$6,Source!$C$5:$F$5,0),FALSE),"Not Reired")</f>
        <v>South</v>
      </c>
      <c r="J23" s="19" t="str">
        <f>_xlfn.IFNA(VLOOKUP($C23,Source!$C$6:$F$40,MATCH('Master Emp sheet'!J$6,Source!$C$5:$F$5,0),FALSE),"Not Reired")</f>
        <v>CCD</v>
      </c>
      <c r="K23" s="19">
        <f>_xlfn.IFNA(VLOOKUP($C23,Source!$C$6:$F$40,MATCH('Master Emp sheet'!K$6,Source!$C$5:$F$5,0),FALSE),"Not Reired")</f>
        <v>85000</v>
      </c>
    </row>
    <row r="24" spans="3:11" x14ac:dyDescent="0.25">
      <c r="C24" s="17">
        <v>150905</v>
      </c>
      <c r="D24" s="17" t="s">
        <v>51</v>
      </c>
      <c r="E24" s="17" t="s">
        <v>52</v>
      </c>
      <c r="F24" s="18">
        <v>30819</v>
      </c>
      <c r="G24" s="17" t="s">
        <v>38</v>
      </c>
      <c r="H24" s="17" t="s">
        <v>14</v>
      </c>
      <c r="I24" s="19" t="str">
        <f>_xlfn.IFNA(VLOOKUP($C24,Source!$C$6:$F$40,MATCH('Master Emp sheet'!I$6,Source!$C$5:$F$5,0),FALSE),"Not Reired")</f>
        <v>South</v>
      </c>
      <c r="J24" s="19" t="str">
        <f>_xlfn.IFNA(VLOOKUP($C24,Source!$C$6:$F$40,MATCH('Master Emp sheet'!J$6,Source!$C$5:$F$5,0),FALSE),"Not Reired")</f>
        <v>FLM</v>
      </c>
      <c r="K24" s="19">
        <f>_xlfn.IFNA(VLOOKUP($C24,Source!$C$6:$F$40,MATCH('Master Emp sheet'!K$6,Source!$C$5:$F$5,0),FALSE),"Not Reired")</f>
        <v>62000</v>
      </c>
    </row>
    <row r="25" spans="3:11" x14ac:dyDescent="0.25">
      <c r="C25" s="17">
        <v>150995</v>
      </c>
      <c r="D25" s="17" t="s">
        <v>76</v>
      </c>
      <c r="E25" s="17" t="s">
        <v>77</v>
      </c>
      <c r="F25" s="18">
        <v>35330</v>
      </c>
      <c r="G25" s="17" t="s">
        <v>8</v>
      </c>
      <c r="H25" s="17" t="s">
        <v>9</v>
      </c>
      <c r="I25" s="19" t="str">
        <f>_xlfn.IFNA(VLOOKUP($C25,Source!$C$6:$F$40,MATCH('Master Emp sheet'!I$6,Source!$C$5:$F$5,0),FALSE),"Not Reired")</f>
        <v>Mid West</v>
      </c>
      <c r="J25" s="19" t="str">
        <f>_xlfn.IFNA(VLOOKUP($C25,Source!$C$6:$F$40,MATCH('Master Emp sheet'!J$6,Source!$C$5:$F$5,0),FALSE),"Not Reired")</f>
        <v>Inside Sales</v>
      </c>
      <c r="K25" s="19">
        <f>_xlfn.IFNA(VLOOKUP($C25,Source!$C$6:$F$40,MATCH('Master Emp sheet'!K$6,Source!$C$5:$F$5,0),FALSE),"Not Reired")</f>
        <v>15000</v>
      </c>
    </row>
    <row r="26" spans="3:11" x14ac:dyDescent="0.25">
      <c r="C26" s="17">
        <v>150912</v>
      </c>
      <c r="D26" s="17" t="s">
        <v>53</v>
      </c>
      <c r="E26" s="17" t="s">
        <v>54</v>
      </c>
      <c r="F26" s="18">
        <v>37629</v>
      </c>
      <c r="G26" s="17" t="s">
        <v>38</v>
      </c>
      <c r="H26" s="17" t="s">
        <v>9</v>
      </c>
      <c r="I26" s="19" t="str">
        <f>_xlfn.IFNA(VLOOKUP($C26,Source!$C$6:$F$40,MATCH('Master Emp sheet'!I$6,Source!$C$5:$F$5,0),FALSE),"Not Reired")</f>
        <v>South</v>
      </c>
      <c r="J26" s="19" t="str">
        <f>_xlfn.IFNA(VLOOKUP($C26,Source!$C$6:$F$40,MATCH('Master Emp sheet'!J$6,Source!$C$5:$F$5,0),FALSE),"Not Reired")</f>
        <v>Operations</v>
      </c>
      <c r="K26" s="19">
        <f>_xlfn.IFNA(VLOOKUP($C26,Source!$C$6:$F$40,MATCH('Master Emp sheet'!K$6,Source!$C$5:$F$5,0),FALSE),"Not Reired")</f>
        <v>81000</v>
      </c>
    </row>
    <row r="27" spans="3:11" x14ac:dyDescent="0.25">
      <c r="C27" s="17">
        <v>150921</v>
      </c>
      <c r="D27" s="17" t="s">
        <v>55</v>
      </c>
      <c r="E27" s="17" t="s">
        <v>56</v>
      </c>
      <c r="F27" s="18">
        <v>38092</v>
      </c>
      <c r="G27" s="17" t="s">
        <v>8</v>
      </c>
      <c r="H27" s="17" t="s">
        <v>9</v>
      </c>
      <c r="I27" s="19" t="str">
        <f>_xlfn.IFNA(VLOOKUP($C27,Source!$C$6:$F$40,MATCH('Master Emp sheet'!I$6,Source!$C$5:$F$5,0),FALSE),"Not Reired")</f>
        <v>South</v>
      </c>
      <c r="J27" s="19" t="str">
        <f>_xlfn.IFNA(VLOOKUP($C27,Source!$C$6:$F$40,MATCH('Master Emp sheet'!J$6,Source!$C$5:$F$5,0),FALSE),"Not Reired")</f>
        <v>Finance</v>
      </c>
      <c r="K27" s="19">
        <f>_xlfn.IFNA(VLOOKUP($C27,Source!$C$6:$F$40,MATCH('Master Emp sheet'!K$6,Source!$C$5:$F$5,0),FALSE),"Not Reired")</f>
        <v>19000</v>
      </c>
    </row>
    <row r="28" spans="3:11" x14ac:dyDescent="0.25">
      <c r="C28" s="17">
        <v>150851</v>
      </c>
      <c r="D28" s="17" t="s">
        <v>32</v>
      </c>
      <c r="E28" s="17" t="s">
        <v>33</v>
      </c>
      <c r="F28" s="18">
        <v>29368</v>
      </c>
      <c r="G28" s="17" t="s">
        <v>8</v>
      </c>
      <c r="H28" s="17" t="s">
        <v>14</v>
      </c>
      <c r="I28" s="19" t="str">
        <f>_xlfn.IFNA(VLOOKUP($C28,Source!$C$6:$F$40,MATCH('Master Emp sheet'!I$6,Source!$C$5:$F$5,0),FALSE),"Not Reired")</f>
        <v>East</v>
      </c>
      <c r="J28" s="19" t="str">
        <f>_xlfn.IFNA(VLOOKUP($C28,Source!$C$6:$F$40,MATCH('Master Emp sheet'!J$6,Source!$C$5:$F$5,0),FALSE),"Not Reired")</f>
        <v>Inside Sales</v>
      </c>
      <c r="K28" s="19">
        <f>_xlfn.IFNA(VLOOKUP($C28,Source!$C$6:$F$40,MATCH('Master Emp sheet'!K$6,Source!$C$5:$F$5,0),FALSE),"Not Reired")</f>
        <v>75000</v>
      </c>
    </row>
    <row r="29" spans="3:11" x14ac:dyDescent="0.25">
      <c r="C29" s="17">
        <v>150867</v>
      </c>
      <c r="D29" s="17" t="s">
        <v>39</v>
      </c>
      <c r="E29" s="17" t="s">
        <v>40</v>
      </c>
      <c r="F29" s="18">
        <v>29028</v>
      </c>
      <c r="G29" s="17" t="s">
        <v>38</v>
      </c>
      <c r="H29" s="17" t="s">
        <v>14</v>
      </c>
      <c r="I29" s="19" t="str">
        <f>_xlfn.IFNA(VLOOKUP($C29,Source!$C$6:$F$40,MATCH('Master Emp sheet'!I$6,Source!$C$5:$F$5,0),FALSE),"Not Reired")</f>
        <v>East</v>
      </c>
      <c r="J29" s="19" t="str">
        <f>_xlfn.IFNA(VLOOKUP($C29,Source!$C$6:$F$40,MATCH('Master Emp sheet'!J$6,Source!$C$5:$F$5,0),FALSE),"Not Reired")</f>
        <v>Finance</v>
      </c>
      <c r="K29" s="19">
        <f>_xlfn.IFNA(VLOOKUP($C29,Source!$C$6:$F$40,MATCH('Master Emp sheet'!K$6,Source!$C$5:$F$5,0),FALSE),"Not Reired")</f>
        <v>49000</v>
      </c>
    </row>
    <row r="30" spans="3:11" x14ac:dyDescent="0.25">
      <c r="C30" s="17">
        <v>150899</v>
      </c>
      <c r="D30" s="17" t="s">
        <v>47</v>
      </c>
      <c r="E30" s="17" t="s">
        <v>48</v>
      </c>
      <c r="F30" s="18">
        <v>37400</v>
      </c>
      <c r="G30" s="17" t="s">
        <v>8</v>
      </c>
      <c r="H30" s="17" t="s">
        <v>9</v>
      </c>
      <c r="I30" s="19" t="str">
        <f>_xlfn.IFNA(VLOOKUP($C30,Source!$C$6:$F$40,MATCH('Master Emp sheet'!I$6,Source!$C$5:$F$5,0),FALSE),"Not Reired")</f>
        <v>Not Reired</v>
      </c>
      <c r="J30" s="19" t="str">
        <f>_xlfn.IFNA(VLOOKUP($C30,Source!$C$6:$F$40,MATCH('Master Emp sheet'!J$6,Source!$C$5:$F$5,0),FALSE),"Not Reired")</f>
        <v>Not Reired</v>
      </c>
      <c r="K30" s="19" t="str">
        <f>_xlfn.IFNA(VLOOKUP($C30,Source!$C$6:$F$40,MATCH('Master Emp sheet'!K$6,Source!$C$5:$F$5,0),FALSE),"Not Reired")</f>
        <v>Not Reired</v>
      </c>
    </row>
    <row r="31" spans="3:11" x14ac:dyDescent="0.25">
      <c r="C31" s="17">
        <v>150975</v>
      </c>
      <c r="D31" s="17" t="s">
        <v>69</v>
      </c>
      <c r="E31" s="17" t="s">
        <v>70</v>
      </c>
      <c r="F31" s="18">
        <v>31478</v>
      </c>
      <c r="G31" s="17" t="s">
        <v>8</v>
      </c>
      <c r="H31" s="17" t="s">
        <v>9</v>
      </c>
      <c r="I31" s="19" t="str">
        <f>_xlfn.IFNA(VLOOKUP($C31,Source!$C$6:$F$40,MATCH('Master Emp sheet'!I$6,Source!$C$5:$F$5,0),FALSE),"Not Reired")</f>
        <v>Mid West</v>
      </c>
      <c r="J31" s="19" t="str">
        <f>_xlfn.IFNA(VLOOKUP($C31,Source!$C$6:$F$40,MATCH('Master Emp sheet'!J$6,Source!$C$5:$F$5,0),FALSE),"Not Reired")</f>
        <v>Finance</v>
      </c>
      <c r="K31" s="19">
        <f>_xlfn.IFNA(VLOOKUP($C31,Source!$C$6:$F$40,MATCH('Master Emp sheet'!K$6,Source!$C$5:$F$5,0),FALSE),"Not Reired")</f>
        <v>83000</v>
      </c>
    </row>
    <row r="32" spans="3:11" x14ac:dyDescent="0.25">
      <c r="C32" s="17">
        <v>150901</v>
      </c>
      <c r="D32" s="17" t="s">
        <v>49</v>
      </c>
      <c r="E32" s="17" t="s">
        <v>50</v>
      </c>
      <c r="F32" s="18">
        <v>32946</v>
      </c>
      <c r="G32" s="17" t="s">
        <v>38</v>
      </c>
      <c r="H32" s="17" t="s">
        <v>9</v>
      </c>
      <c r="I32" s="19" t="str">
        <f>_xlfn.IFNA(VLOOKUP($C32,Source!$C$6:$F$40,MATCH('Master Emp sheet'!I$6,Source!$C$5:$F$5,0),FALSE),"Not Reired")</f>
        <v>South</v>
      </c>
      <c r="J32" s="19" t="str">
        <f>_xlfn.IFNA(VLOOKUP($C32,Source!$C$6:$F$40,MATCH('Master Emp sheet'!J$6,Source!$C$5:$F$5,0),FALSE),"Not Reired")</f>
        <v>Sales</v>
      </c>
      <c r="K32" s="19">
        <f>_xlfn.IFNA(VLOOKUP($C32,Source!$C$6:$F$40,MATCH('Master Emp sheet'!K$6,Source!$C$5:$F$5,0),FALSE),"Not Reired")</f>
        <v>53000</v>
      </c>
    </row>
    <row r="33" spans="3:11" x14ac:dyDescent="0.25">
      <c r="C33" s="17">
        <v>150968</v>
      </c>
      <c r="D33" s="17" t="s">
        <v>67</v>
      </c>
      <c r="E33" s="17" t="s">
        <v>68</v>
      </c>
      <c r="F33" s="18">
        <v>37208</v>
      </c>
      <c r="G33" s="17" t="s">
        <v>8</v>
      </c>
      <c r="H33" s="17" t="s">
        <v>9</v>
      </c>
      <c r="I33" s="19" t="str">
        <f>_xlfn.IFNA(VLOOKUP($C33,Source!$C$6:$F$40,MATCH('Master Emp sheet'!I$6,Source!$C$5:$F$5,0),FALSE),"Not Reired")</f>
        <v>South</v>
      </c>
      <c r="J33" s="19" t="str">
        <f>_xlfn.IFNA(VLOOKUP($C33,Source!$C$6:$F$40,MATCH('Master Emp sheet'!J$6,Source!$C$5:$F$5,0),FALSE),"Not Reired")</f>
        <v>Operations</v>
      </c>
      <c r="K33" s="19">
        <f>_xlfn.IFNA(VLOOKUP($C33,Source!$C$6:$F$40,MATCH('Master Emp sheet'!K$6,Source!$C$5:$F$5,0),FALSE),"Not Reired")</f>
        <v>65000</v>
      </c>
    </row>
    <row r="34" spans="3:11" x14ac:dyDescent="0.25">
      <c r="C34" s="17">
        <v>150773</v>
      </c>
      <c r="D34" s="17" t="s">
        <v>6</v>
      </c>
      <c r="E34" s="17" t="s">
        <v>7</v>
      </c>
      <c r="F34" s="18">
        <v>26860</v>
      </c>
      <c r="G34" s="17" t="s">
        <v>8</v>
      </c>
      <c r="H34" s="17" t="s">
        <v>9</v>
      </c>
      <c r="I34" s="19" t="str">
        <f>_xlfn.IFNA(VLOOKUP($C34,Source!$C$6:$F$40,MATCH('Master Emp sheet'!I$6,Source!$C$5:$F$5,0),FALSE),"Not Reired")</f>
        <v>North</v>
      </c>
      <c r="J34" s="19" t="str">
        <f>_xlfn.IFNA(VLOOKUP($C34,Source!$C$6:$F$40,MATCH('Master Emp sheet'!J$6,Source!$C$5:$F$5,0),FALSE),"Not Reired")</f>
        <v>Finance</v>
      </c>
      <c r="K34" s="19">
        <f>_xlfn.IFNA(VLOOKUP($C34,Source!$C$6:$F$40,MATCH('Master Emp sheet'!K$6,Source!$C$5:$F$5,0),FALSE),"Not Reired")</f>
        <v>85000</v>
      </c>
    </row>
    <row r="35" spans="3:11" x14ac:dyDescent="0.25">
      <c r="C35" s="17">
        <v>150840</v>
      </c>
      <c r="D35" s="17" t="s">
        <v>28</v>
      </c>
      <c r="E35" s="17" t="s">
        <v>29</v>
      </c>
      <c r="F35" s="18">
        <v>23136</v>
      </c>
      <c r="G35" s="17" t="s">
        <v>38</v>
      </c>
      <c r="H35" s="17" t="s">
        <v>9</v>
      </c>
      <c r="I35" s="19" t="str">
        <f>_xlfn.IFNA(VLOOKUP($C35,Source!$C$6:$F$40,MATCH('Master Emp sheet'!I$6,Source!$C$5:$F$5,0),FALSE),"Not Reired")</f>
        <v>East</v>
      </c>
      <c r="J35" s="19" t="str">
        <f>_xlfn.IFNA(VLOOKUP($C35,Source!$C$6:$F$40,MATCH('Master Emp sheet'!J$6,Source!$C$5:$F$5,0),FALSE),"Not Reired")</f>
        <v>Inside Sales</v>
      </c>
      <c r="K35" s="19">
        <f>_xlfn.IFNA(VLOOKUP($C35,Source!$C$6:$F$40,MATCH('Master Emp sheet'!K$6,Source!$C$5:$F$5,0),FALSE),"Not Reired")</f>
        <v>20000</v>
      </c>
    </row>
    <row r="36" spans="3:11" x14ac:dyDescent="0.25">
      <c r="C36" s="17">
        <v>150850</v>
      </c>
      <c r="D36" s="17" t="s">
        <v>30</v>
      </c>
      <c r="E36" s="17" t="s">
        <v>31</v>
      </c>
      <c r="F36" s="18">
        <v>32027</v>
      </c>
      <c r="G36" s="17" t="s">
        <v>8</v>
      </c>
      <c r="H36" s="17" t="s">
        <v>9</v>
      </c>
      <c r="I36" s="19" t="str">
        <f>_xlfn.IFNA(VLOOKUP($C36,Source!$C$6:$F$40,MATCH('Master Emp sheet'!I$6,Source!$C$5:$F$5,0),FALSE),"Not Reired")</f>
        <v>East</v>
      </c>
      <c r="J36" s="19" t="str">
        <f>_xlfn.IFNA(VLOOKUP($C36,Source!$C$6:$F$40,MATCH('Master Emp sheet'!J$6,Source!$C$5:$F$5,0),FALSE),"Not Reired")</f>
        <v>CCD</v>
      </c>
      <c r="K36" s="19">
        <f>_xlfn.IFNA(VLOOKUP($C36,Source!$C$6:$F$40,MATCH('Master Emp sheet'!K$6,Source!$C$5:$F$5,0),FALSE),"Not Reired")</f>
        <v>47000</v>
      </c>
    </row>
    <row r="37" spans="3:11" x14ac:dyDescent="0.25">
      <c r="C37" s="17">
        <v>150962</v>
      </c>
      <c r="D37" s="17" t="s">
        <v>66</v>
      </c>
      <c r="E37" s="17" t="s">
        <v>18</v>
      </c>
      <c r="F37" s="18">
        <v>37773</v>
      </c>
      <c r="G37" s="17" t="s">
        <v>38</v>
      </c>
      <c r="H37" s="17" t="s">
        <v>9</v>
      </c>
      <c r="I37" s="19" t="str">
        <f>_xlfn.IFNA(VLOOKUP($C37,Source!$C$6:$F$40,MATCH('Master Emp sheet'!I$6,Source!$C$5:$F$5,0),FALSE),"Not Reired")</f>
        <v>South</v>
      </c>
      <c r="J37" s="19" t="str">
        <f>_xlfn.IFNA(VLOOKUP($C37,Source!$C$6:$F$40,MATCH('Master Emp sheet'!J$6,Source!$C$5:$F$5,0),FALSE),"Not Reired")</f>
        <v>Director</v>
      </c>
      <c r="K37" s="19">
        <f>_xlfn.IFNA(VLOOKUP($C37,Source!$C$6:$F$40,MATCH('Master Emp sheet'!K$6,Source!$C$5:$F$5,0),FALSE),"Not Reired")</f>
        <v>87000</v>
      </c>
    </row>
    <row r="38" spans="3:11" x14ac:dyDescent="0.25">
      <c r="C38" s="17">
        <v>150954</v>
      </c>
      <c r="D38" s="17" t="s">
        <v>65</v>
      </c>
      <c r="E38" s="17" t="s">
        <v>18</v>
      </c>
      <c r="F38" s="18">
        <v>35495</v>
      </c>
      <c r="G38" s="17" t="s">
        <v>38</v>
      </c>
      <c r="H38" s="17" t="s">
        <v>9</v>
      </c>
      <c r="I38" s="19" t="str">
        <f>_xlfn.IFNA(VLOOKUP($C38,Source!$C$6:$F$40,MATCH('Master Emp sheet'!I$6,Source!$C$5:$F$5,0),FALSE),"Not Reired")</f>
        <v>Not Reired</v>
      </c>
      <c r="J38" s="19" t="str">
        <f>_xlfn.IFNA(VLOOKUP($C38,Source!$C$6:$F$40,MATCH('Master Emp sheet'!J$6,Source!$C$5:$F$5,0),FALSE),"Not Reired")</f>
        <v>Not Reired</v>
      </c>
      <c r="K38" s="19" t="str">
        <f>_xlfn.IFNA(VLOOKUP($C38,Source!$C$6:$F$40,MATCH('Master Emp sheet'!K$6,Source!$C$5:$F$5,0),FALSE),"Not Reired")</f>
        <v>Not Reired</v>
      </c>
    </row>
    <row r="39" spans="3:11" x14ac:dyDescent="0.25">
      <c r="C39" s="17">
        <v>150874</v>
      </c>
      <c r="D39" s="17" t="s">
        <v>41</v>
      </c>
      <c r="E39" s="17" t="s">
        <v>18</v>
      </c>
      <c r="F39" s="18">
        <v>37890</v>
      </c>
      <c r="G39" s="17" t="s">
        <v>38</v>
      </c>
      <c r="H39" s="17" t="s">
        <v>9</v>
      </c>
      <c r="I39" s="19" t="str">
        <f>_xlfn.IFNA(VLOOKUP($C39,Source!$C$6:$F$40,MATCH('Master Emp sheet'!I$6,Source!$C$5:$F$5,0),FALSE),"Not Reired")</f>
        <v>East</v>
      </c>
      <c r="J39" s="19" t="str">
        <f>_xlfn.IFNA(VLOOKUP($C39,Source!$C$6:$F$40,MATCH('Master Emp sheet'!J$6,Source!$C$5:$F$5,0),FALSE),"Not Reired")</f>
        <v>Marketing</v>
      </c>
      <c r="K39" s="19">
        <f>_xlfn.IFNA(VLOOKUP($C39,Source!$C$6:$F$40,MATCH('Master Emp sheet'!K$6,Source!$C$5:$F$5,0),FALSE),"Not Reired")</f>
        <v>27000</v>
      </c>
    </row>
    <row r="40" spans="3:11" x14ac:dyDescent="0.25">
      <c r="C40" s="17">
        <v>150798</v>
      </c>
      <c r="D40" s="17" t="s">
        <v>17</v>
      </c>
      <c r="E40" s="17" t="s">
        <v>18</v>
      </c>
      <c r="F40" s="18">
        <v>28276</v>
      </c>
      <c r="G40" s="17" t="s">
        <v>38</v>
      </c>
      <c r="H40" s="17" t="s">
        <v>9</v>
      </c>
      <c r="I40" s="19" t="str">
        <f>_xlfn.IFNA(VLOOKUP($C40,Source!$C$6:$F$40,MATCH('Master Emp sheet'!I$6,Source!$C$5:$F$5,0),FALSE),"Not Reired")</f>
        <v>North</v>
      </c>
      <c r="J40" s="19" t="str">
        <f>_xlfn.IFNA(VLOOKUP($C40,Source!$C$6:$F$40,MATCH('Master Emp sheet'!J$6,Source!$C$5:$F$5,0),FALSE),"Not Reired")</f>
        <v>Digital Marketing</v>
      </c>
      <c r="K40" s="19">
        <f>_xlfn.IFNA(VLOOKUP($C40,Source!$C$6:$F$40,MATCH('Master Emp sheet'!K$6,Source!$C$5:$F$5,0),FALSE),"Not Reired")</f>
        <v>81000</v>
      </c>
    </row>
    <row r="41" spans="3:11" x14ac:dyDescent="0.25">
      <c r="C41" s="17">
        <v>150830</v>
      </c>
      <c r="D41" s="17" t="s">
        <v>24</v>
      </c>
      <c r="E41" s="17" t="s">
        <v>25</v>
      </c>
      <c r="F41" s="18">
        <v>29037</v>
      </c>
      <c r="G41" s="17" t="s">
        <v>38</v>
      </c>
      <c r="H41" s="17" t="s">
        <v>9</v>
      </c>
      <c r="I41" s="19" t="str">
        <f>_xlfn.IFNA(VLOOKUP($C41,Source!$C$6:$F$40,MATCH('Master Emp sheet'!I$6,Source!$C$5:$F$5,0),FALSE),"Not Reired")</f>
        <v>North</v>
      </c>
      <c r="J41" s="19" t="str">
        <f>_xlfn.IFNA(VLOOKUP($C41,Source!$C$6:$F$40,MATCH('Master Emp sheet'!J$6,Source!$C$5:$F$5,0),FALSE),"Not Reired")</f>
        <v>Sales</v>
      </c>
      <c r="K41" s="19">
        <f>_xlfn.IFNA(VLOOKUP($C41,Source!$C$6:$F$40,MATCH('Master Emp sheet'!K$6,Source!$C$5:$F$5,0),FALSE),"Not Reired")</f>
        <v>52000</v>
      </c>
    </row>
    <row r="42" spans="3:11" x14ac:dyDescent="0.25">
      <c r="C42" s="17">
        <v>150929</v>
      </c>
      <c r="D42" s="17" t="s">
        <v>57</v>
      </c>
      <c r="E42" s="17" t="s">
        <v>58</v>
      </c>
      <c r="F42" s="18">
        <v>26739</v>
      </c>
      <c r="G42" s="17" t="s">
        <v>8</v>
      </c>
      <c r="H42" s="17" t="s">
        <v>9</v>
      </c>
      <c r="I42" s="19" t="str">
        <f>_xlfn.IFNA(VLOOKUP($C42,Source!$C$6:$F$40,MATCH('Master Emp sheet'!I$6,Source!$C$5:$F$5,0),FALSE),"Not Reired")</f>
        <v>South</v>
      </c>
      <c r="J42" s="19" t="str">
        <f>_xlfn.IFNA(VLOOKUP($C42,Source!$C$6:$F$40,MATCH('Master Emp sheet'!J$6,Source!$C$5:$F$5,0),FALSE),"Not Reired")</f>
        <v>Marketing</v>
      </c>
      <c r="K42" s="19">
        <f>_xlfn.IFNA(VLOOKUP($C42,Source!$C$6:$F$40,MATCH('Master Emp sheet'!K$6,Source!$C$5:$F$5,0),FALSE),"Not Reired")</f>
        <v>58000</v>
      </c>
    </row>
    <row r="43" spans="3:11" x14ac:dyDescent="0.25">
      <c r="C43" s="17">
        <v>150982</v>
      </c>
      <c r="D43" s="17" t="s">
        <v>71</v>
      </c>
      <c r="E43" s="17" t="s">
        <v>72</v>
      </c>
      <c r="F43" s="18">
        <v>35574</v>
      </c>
      <c r="G43" s="17" t="s">
        <v>8</v>
      </c>
      <c r="H43" s="17" t="s">
        <v>9</v>
      </c>
      <c r="I43" s="19" t="str">
        <f>_xlfn.IFNA(VLOOKUP($C43,Source!$C$6:$F$40,MATCH('Master Emp sheet'!I$6,Source!$C$5:$F$5,0),FALSE),"Not Reired")</f>
        <v>Mid West</v>
      </c>
      <c r="J43" s="19" t="str">
        <f>_xlfn.IFNA(VLOOKUP($C43,Source!$C$6:$F$40,MATCH('Master Emp sheet'!J$6,Source!$C$5:$F$5,0),FALSE),"Not Reired")</f>
        <v>Marketing</v>
      </c>
      <c r="K43" s="19">
        <f>_xlfn.IFNA(VLOOKUP($C43,Source!$C$6:$F$40,MATCH('Master Emp sheet'!K$6,Source!$C$5:$F$5,0),FALSE),"Not Reired")</f>
        <v>47000</v>
      </c>
    </row>
    <row r="44" spans="3:11" x14ac:dyDescent="0.25">
      <c r="C44" s="17">
        <v>150821</v>
      </c>
      <c r="D44" s="17" t="s">
        <v>22</v>
      </c>
      <c r="E44" s="17" t="s">
        <v>23</v>
      </c>
      <c r="F44" s="18">
        <v>29966</v>
      </c>
      <c r="G44" s="17" t="s">
        <v>8</v>
      </c>
      <c r="H44" s="17" t="s">
        <v>14</v>
      </c>
      <c r="I44" s="19" t="str">
        <f>_xlfn.IFNA(VLOOKUP($C44,Source!$C$6:$F$40,MATCH('Master Emp sheet'!I$6,Source!$C$5:$F$5,0),FALSE),"Not Reired")</f>
        <v>North</v>
      </c>
      <c r="J44" s="19" t="str">
        <f>_xlfn.IFNA(VLOOKUP($C44,Source!$C$6:$F$40,MATCH('Master Emp sheet'!J$6,Source!$C$5:$F$5,0),FALSE),"Not Reired")</f>
        <v>CCD</v>
      </c>
      <c r="K44" s="19">
        <f>_xlfn.IFNA(VLOOKUP($C44,Source!$C$6:$F$40,MATCH('Master Emp sheet'!K$6,Source!$C$5:$F$5,0),FALSE),"Not Reired")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5" workbookViewId="0">
      <selection activeCell="F5" sqref="F5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2" t="s">
        <v>1</v>
      </c>
      <c r="D5" s="12" t="s">
        <v>80</v>
      </c>
      <c r="E5" s="12" t="s">
        <v>94</v>
      </c>
      <c r="F5" s="12" t="s">
        <v>107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IF AND OR nested</vt:lpstr>
      <vt:lpstr>Vlookup</vt:lpstr>
      <vt:lpstr>Master Emp sheet</vt:lpstr>
      <vt:lpstr>Source</vt:lpstr>
      <vt:lpstr>_3800</vt:lpstr>
      <vt:lpstr>_4000</vt:lpstr>
      <vt:lpstr>_5000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2020-05-11T11:02:27Z</dcterms:created>
  <dcterms:modified xsi:type="dcterms:W3CDTF">2023-06-24T09:15:46Z</dcterms:modified>
</cp:coreProperties>
</file>