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assigment\"/>
    </mc:Choice>
  </mc:AlternateContent>
  <xr:revisionPtr revIDLastSave="0" documentId="13_ncr:1_{72B80C2E-AC4A-4751-BF4A-015FC3A8D30E}" xr6:coauthVersionLast="47" xr6:coauthVersionMax="47" xr10:uidLastSave="{00000000-0000-0000-0000-000000000000}"/>
  <bookViews>
    <workbookView xWindow="-120" yWindow="-120" windowWidth="20730" windowHeight="11040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Brainstorm!$F$14:$F$27</definedName>
    <definedName name="Amarilla">'Vlookup Advanced'!$I$14:$J$20</definedName>
    <definedName name="Country">Brainstorm!$C$14:$C$27</definedName>
    <definedName name="_xlnm.Criteria" localSheetId="0">Brainstorm!#REF!</definedName>
    <definedName name="Montana">'Vlookup Advanced'!$L$14:$M$20</definedName>
    <definedName name="Paseo">'Vlookup Advanced'!$F$14:$G$20</definedName>
    <definedName name="Product">Brainstorm!$D$14:$D$27</definedName>
    <definedName name="Sales">'Vlookup Advanced'!$G$15</definedName>
    <definedName name="Segment">Brainstorm!$B$14:$B$27</definedName>
    <definedName name="table">'Vlookup Advanced'!$F$15:$F$20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4" l="1"/>
  <c r="E10" i="4"/>
  <c r="D11" i="4"/>
  <c r="D10" i="4"/>
  <c r="D7" i="2"/>
  <c r="D8" i="2"/>
  <c r="D9" i="2"/>
  <c r="D10" i="2"/>
  <c r="D6" i="2"/>
  <c r="C10" i="2"/>
  <c r="C7" i="2"/>
  <c r="C8" i="2"/>
  <c r="C9" i="2"/>
  <c r="C6" i="2"/>
  <c r="C29" i="2"/>
  <c r="C30" i="2"/>
  <c r="C31" i="2"/>
  <c r="C32" i="2"/>
  <c r="C28" i="2"/>
  <c r="H30" i="2"/>
  <c r="H31" i="2"/>
  <c r="H33" i="2"/>
  <c r="H34" i="2"/>
  <c r="H35" i="2"/>
  <c r="H36" i="2"/>
  <c r="H37" i="2"/>
  <c r="H28" i="2"/>
  <c r="E7" i="4" l="1" a="1"/>
  <c r="E7" i="4" s="1"/>
  <c r="D20" i="2"/>
  <c r="D16" i="2"/>
  <c r="D19" i="2"/>
  <c r="D17" i="2"/>
  <c r="D18" i="2"/>
  <c r="D22" i="2"/>
  <c r="D21" i="2"/>
  <c r="H15" i="4" l="1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I26" i="4" l="1"/>
  <c r="I22" i="4"/>
  <c r="I25" i="4"/>
  <c r="I21" i="4"/>
  <c r="I17" i="4"/>
  <c r="I18" i="4"/>
  <c r="D7" i="4" a="1"/>
  <c r="D7" i="4" s="1"/>
  <c r="I14" i="4"/>
  <c r="I24" i="4"/>
  <c r="I20" i="4"/>
  <c r="I16" i="4"/>
  <c r="I27" i="4"/>
  <c r="I23" i="4"/>
  <c r="I19" i="4"/>
  <c r="I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<sst xmlns="http://schemas.openxmlformats.org/spreadsheetml/2006/main" count="135" uniqueCount="46">
  <si>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</si>
  <si>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</si>
  <si>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</si>
  <si>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</si>
  <si>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</si>
  <si>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</si>
  <si>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</si>
  <si>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</si>
  <si>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</si>
  <si>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</si>
  <si>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</si>
  <si>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</si>
  <si>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</si>
  <si>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</si>
  <si>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</si>
  <si>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</si>
  <si>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</si>
  <si>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</si>
  <si>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</si>
  <si>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</si>
  <si>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</si>
  <si>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</si>
  <si>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</si>
  <si>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</si>
  <si>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</si>
  <si>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</si>
  <si>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</si>
  <si>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</si>
  <si>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</si>
  <si>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</si>
  <si>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</si>
  <si>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</si>
  <si>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</si>
  <si>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</si>
  <si>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</si>
  <si>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</si>
  <si>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</si>
  <si>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</si>
  <si>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</si>
  <si>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</si>
  <si>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</si>
  <si>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</si>
  <si>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</si>
  <si>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</si>
  <si>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</si>
  <si>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Manufacturing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</si>
</sst>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S27"/>
  <sheetViews>
    <sheetView tabSelected="1" topLeftCell="A8" workbookViewId="0">
      <selection activeCell="J12" sqref="J12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9" bestFit="1" customWidth="1"/>
    <col min="5" max="5" width="19.28515625" bestFit="1" customWidth="1"/>
    <col min="6" max="6" width="17.5703125" bestFit="1" customWidth="1"/>
    <col min="7" max="7" width="8.7109375" bestFit="1" customWidth="1"/>
    <col min="8" max="8" width="10.140625" bestFit="1" customWidth="1"/>
    <col min="9" max="9" width="11.7109375" bestFit="1" customWidth="1"/>
    <col min="14" max="14" width="19" bestFit="1" customWidth="1"/>
    <col min="18" max="18" width="7.85546875" bestFit="1" customWidth="1"/>
    <col min="19" max="19" width="19" bestFit="1" customWidth="1"/>
  </cols>
  <sheetData>
    <row r="2" spans="2:19" ht="15.75" x14ac:dyDescent="0.25">
      <c r="B2" s="9" t="s">
        <v>19</v>
      </c>
    </row>
    <row r="3" spans="2:19" ht="18.75" x14ac:dyDescent="0.3">
      <c r="B3" s="9" t="s">
        <v>20</v>
      </c>
      <c r="G3" s="10"/>
    </row>
    <row r="4" spans="2:19" ht="18.75" x14ac:dyDescent="0.3">
      <c r="B4" s="9" t="s">
        <v>21</v>
      </c>
      <c r="G4" s="10"/>
    </row>
    <row r="5" spans="2:19" ht="18.75" x14ac:dyDescent="0.3">
      <c r="G5" s="10"/>
    </row>
    <row r="6" spans="2:19" x14ac:dyDescent="0.25">
      <c r="B6" s="11" t="s">
        <v>22</v>
      </c>
      <c r="C6" s="11" t="s">
        <v>23</v>
      </c>
      <c r="D6" s="11" t="s">
        <v>24</v>
      </c>
      <c r="E6" s="11" t="s">
        <v>25</v>
      </c>
    </row>
    <row r="7" spans="2:19" x14ac:dyDescent="0.25">
      <c r="B7" s="1" t="s">
        <v>37</v>
      </c>
      <c r="C7" s="1" t="s">
        <v>36</v>
      </c>
      <c r="D7" s="5" cm="1">
        <f t="array" ref="D7">IFERROR(SUM(_xlfn._xlws.FILTER(H14:H27,(Segment=B7)*(Country=C7),"No data")),"Null")</f>
        <v>1474650</v>
      </c>
      <c r="E7" s="5" cm="1">
        <f t="array" ref="E7">COUNTA(_xlfn.UNIQUE(_xlfn._xlws.FILTER(Product,(Segment=$B$7)*(Country=$C$7),"No data")))</f>
        <v>2</v>
      </c>
    </row>
    <row r="9" spans="2:19" x14ac:dyDescent="0.25">
      <c r="C9" s="1"/>
      <c r="D9" s="5" t="s">
        <v>30</v>
      </c>
      <c r="E9" s="5" t="s">
        <v>26</v>
      </c>
    </row>
    <row r="10" spans="2:19" x14ac:dyDescent="0.25">
      <c r="C10" s="11" t="s">
        <v>27</v>
      </c>
      <c r="D10" s="5">
        <f>MAX(F14:F27)</f>
        <v>260</v>
      </c>
      <c r="E10" s="5" t="str">
        <f>_xlfn.XLOOKUP(MAX($F$14:$F$27),$F$14:$F$27,Product,0)</f>
        <v>Amarilla</v>
      </c>
    </row>
    <row r="11" spans="2:19" x14ac:dyDescent="0.25">
      <c r="C11" s="11" t="s">
        <v>28</v>
      </c>
      <c r="D11" s="5">
        <f>MIN(F14:F27)</f>
        <v>5</v>
      </c>
      <c r="E11" s="5" t="str">
        <f>_xlfn.XLOOKUP(MIN($F$14:$F$27),$F$14:$F$27,Product,0)</f>
        <v>Montana</v>
      </c>
    </row>
    <row r="13" spans="2:19" x14ac:dyDescent="0.25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19" x14ac:dyDescent="0.25">
      <c r="B14" s="1" t="s">
        <v>34</v>
      </c>
      <c r="C14" s="1" t="s">
        <v>35</v>
      </c>
      <c r="D14" s="1" t="s">
        <v>8</v>
      </c>
      <c r="E14" s="1">
        <v>2851</v>
      </c>
      <c r="F14" s="5">
        <f>VLOOKUP(D14,$M$15:$N$19,2,0)</f>
        <v>10</v>
      </c>
      <c r="G14" s="1">
        <v>350</v>
      </c>
      <c r="H14" s="5">
        <f>E14*G14</f>
        <v>997850</v>
      </c>
      <c r="I14" s="5">
        <f>H14-E14*F14</f>
        <v>969340</v>
      </c>
      <c r="M14" s="12" t="s">
        <v>1</v>
      </c>
      <c r="N14" s="12" t="s">
        <v>45</v>
      </c>
      <c r="R14" s="12" t="s">
        <v>1</v>
      </c>
      <c r="S14" s="12" t="s">
        <v>45</v>
      </c>
    </row>
    <row r="15" spans="2:19" x14ac:dyDescent="0.25">
      <c r="B15" s="1" t="s">
        <v>34</v>
      </c>
      <c r="C15" s="1" t="s">
        <v>36</v>
      </c>
      <c r="D15" s="1" t="s">
        <v>8</v>
      </c>
      <c r="E15" s="1">
        <v>3495</v>
      </c>
      <c r="F15" s="5">
        <f t="shared" ref="F15:F27" si="0">VLOOKUP(D15,$M$15:$N$19,2,0)</f>
        <v>10</v>
      </c>
      <c r="G15" s="1">
        <v>300</v>
      </c>
      <c r="H15" s="5">
        <f t="shared" ref="H15:H27" si="1">E15*G15</f>
        <v>1048500</v>
      </c>
      <c r="I15" s="5">
        <f t="shared" ref="I15:I27" si="2">H15-E15*F15</f>
        <v>1013550</v>
      </c>
      <c r="M15" s="12" t="s">
        <v>8</v>
      </c>
      <c r="N15" s="12">
        <v>10</v>
      </c>
      <c r="R15" s="12" t="s">
        <v>8</v>
      </c>
    </row>
    <row r="16" spans="2:19" x14ac:dyDescent="0.25">
      <c r="B16" s="1" t="s">
        <v>37</v>
      </c>
      <c r="C16" s="1" t="s">
        <v>38</v>
      </c>
      <c r="D16" s="1" t="s">
        <v>8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894880</v>
      </c>
      <c r="M16" s="12" t="s">
        <v>10</v>
      </c>
      <c r="N16" s="12">
        <v>120</v>
      </c>
      <c r="R16" s="12" t="s">
        <v>10</v>
      </c>
    </row>
    <row r="17" spans="2:18" x14ac:dyDescent="0.25">
      <c r="B17" s="1" t="s">
        <v>37</v>
      </c>
      <c r="C17" s="1" t="s">
        <v>38</v>
      </c>
      <c r="D17" s="1" t="s">
        <v>10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605360</v>
      </c>
      <c r="M17" s="12" t="s">
        <v>4</v>
      </c>
      <c r="N17" s="12">
        <v>260</v>
      </c>
      <c r="R17" s="12" t="s">
        <v>4</v>
      </c>
    </row>
    <row r="18" spans="2:18" x14ac:dyDescent="0.25">
      <c r="B18" s="1" t="s">
        <v>37</v>
      </c>
      <c r="C18" s="1" t="s">
        <v>36</v>
      </c>
      <c r="D18" s="1" t="s">
        <v>10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463320</v>
      </c>
      <c r="M18" s="12" t="s">
        <v>16</v>
      </c>
      <c r="N18" s="12">
        <v>5</v>
      </c>
      <c r="R18" s="12" t="s">
        <v>16</v>
      </c>
    </row>
    <row r="19" spans="2:18" x14ac:dyDescent="0.25">
      <c r="B19" s="1" t="s">
        <v>34</v>
      </c>
      <c r="C19" s="1" t="s">
        <v>35</v>
      </c>
      <c r="D19" s="1" t="s">
        <v>8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731340</v>
      </c>
      <c r="M19" s="12" t="s">
        <v>41</v>
      </c>
      <c r="N19" s="12">
        <v>250</v>
      </c>
      <c r="R19" s="12" t="s">
        <v>41</v>
      </c>
    </row>
    <row r="20" spans="2:18" x14ac:dyDescent="0.25">
      <c r="B20" s="1" t="s">
        <v>37</v>
      </c>
      <c r="C20" s="1" t="s">
        <v>39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99000</v>
      </c>
    </row>
    <row r="21" spans="2:18" x14ac:dyDescent="0.25">
      <c r="B21" s="1" t="s">
        <v>40</v>
      </c>
      <c r="C21" s="1" t="s">
        <v>38</v>
      </c>
      <c r="D21" s="1" t="s">
        <v>16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768487.5</v>
      </c>
    </row>
    <row r="22" spans="2:18" x14ac:dyDescent="0.25">
      <c r="B22" s="1" t="s">
        <v>34</v>
      </c>
      <c r="C22" s="1" t="s">
        <v>36</v>
      </c>
      <c r="D22" s="1" t="s">
        <v>41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127050</v>
      </c>
    </row>
    <row r="23" spans="2:18" x14ac:dyDescent="0.25">
      <c r="B23" s="1" t="s">
        <v>40</v>
      </c>
      <c r="C23" s="1" t="s">
        <v>42</v>
      </c>
      <c r="D23" s="1" t="s">
        <v>10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456480</v>
      </c>
    </row>
    <row r="24" spans="2:18" x14ac:dyDescent="0.25">
      <c r="B24" s="1" t="s">
        <v>37</v>
      </c>
      <c r="C24" s="1" t="s">
        <v>36</v>
      </c>
      <c r="D24" s="1" t="s">
        <v>8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682380</v>
      </c>
    </row>
    <row r="25" spans="2:18" x14ac:dyDescent="0.25">
      <c r="B25" s="1" t="s">
        <v>43</v>
      </c>
      <c r="C25" s="1" t="s">
        <v>36</v>
      </c>
      <c r="D25" s="1" t="s">
        <v>10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442800</v>
      </c>
    </row>
    <row r="26" spans="2:18" x14ac:dyDescent="0.25">
      <c r="B26" s="1" t="s">
        <v>44</v>
      </c>
      <c r="C26" s="1" t="s">
        <v>38</v>
      </c>
      <c r="D26" s="1" t="s">
        <v>16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1121737.5</v>
      </c>
    </row>
    <row r="27" spans="2:18" x14ac:dyDescent="0.25">
      <c r="B27" s="1" t="s">
        <v>34</v>
      </c>
      <c r="C27" s="1" t="s">
        <v>38</v>
      </c>
      <c r="D27" s="1" t="s">
        <v>10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682830</v>
      </c>
    </row>
  </sheetData>
  <dataValidations count="2">
    <dataValidation type="list" allowBlank="1" showInputMessage="1" showErrorMessage="1" sqref="B7" xr:uid="{9BD91849-B64F-4C3C-B6DD-5AF4D0DDEDF6}">
      <formula1>$K$23:$K$27</formula1>
    </dataValidation>
    <dataValidation type="list" allowBlank="1" showInputMessage="1" showErrorMessage="1" sqref="C7" xr:uid="{CDEFCB3C-FB5E-495C-89D8-CD9A2D2947E7}">
      <formula1>$M$23:$M$27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15" workbookViewId="0">
      <selection activeCell="C29" sqref="C29"/>
    </sheetView>
  </sheetViews>
  <sheetFormatPr defaultRowHeight="15" x14ac:dyDescent="0.25"/>
  <cols>
    <col min="2" max="2" width="33.28515625" bestFit="1" customWidth="1"/>
    <col min="3" max="3" width="9.140625" bestFit="1" customWidth="1"/>
    <col min="5" max="5" width="13.28515625" bestFit="1" customWidth="1"/>
    <col min="6" max="6" width="9.7109375" bestFit="1" customWidth="1"/>
    <col min="7" max="7" width="9.42578125" bestFit="1" customWidth="1"/>
    <col min="8" max="8" width="14.140625" bestFit="1" customWidth="1"/>
  </cols>
  <sheetData>
    <row r="3" spans="2:13" x14ac:dyDescent="0.25">
      <c r="B3" s="2" t="s">
        <v>0</v>
      </c>
    </row>
    <row r="4" spans="2:13" x14ac:dyDescent="0.25">
      <c r="B4" s="2"/>
    </row>
    <row r="5" spans="2:13" x14ac:dyDescent="0.2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25">
      <c r="B6" s="1" t="s">
        <v>3</v>
      </c>
      <c r="C6">
        <f>VLOOKUP(LEFT(B6,SEARCH(" ",B6)),$F$6:$G$10,2,TRUE)</f>
        <v>2574</v>
      </c>
      <c r="D6">
        <f>VLOOKUP(LEFT(B6,SEARCH(" ",B6)),$F$6:$G$10,2,1)</f>
        <v>2574</v>
      </c>
      <c r="F6" s="1" t="s">
        <v>4</v>
      </c>
      <c r="G6" s="1">
        <v>2475</v>
      </c>
    </row>
    <row r="7" spans="2:13" x14ac:dyDescent="0.25">
      <c r="B7" s="1" t="s">
        <v>5</v>
      </c>
      <c r="C7">
        <f t="shared" ref="C7:C9" si="0">VLOOKUP(LEFT(B7,SEARCH(" ",B7)),$F$6:$G$10,2,TRUE)</f>
        <v>2151</v>
      </c>
      <c r="D7">
        <f t="shared" ref="D7:D10" si="1">VLOOKUP(LEFT(B7,SEARCH(" ",B7)),$F$6:$G$10,2,1)</f>
        <v>2151</v>
      </c>
      <c r="F7" s="1" t="s">
        <v>6</v>
      </c>
      <c r="G7" s="1">
        <v>2227.5</v>
      </c>
    </row>
    <row r="8" spans="2:13" x14ac:dyDescent="0.25">
      <c r="B8" s="1" t="s">
        <v>7</v>
      </c>
      <c r="C8">
        <f t="shared" si="0"/>
        <v>2475</v>
      </c>
      <c r="D8">
        <f t="shared" si="1"/>
        <v>2475</v>
      </c>
      <c r="F8" s="1" t="s">
        <v>8</v>
      </c>
      <c r="G8" s="1">
        <v>2151</v>
      </c>
    </row>
    <row r="9" spans="2:13" x14ac:dyDescent="0.25">
      <c r="B9" s="1" t="s">
        <v>9</v>
      </c>
      <c r="C9">
        <f t="shared" si="0"/>
        <v>2227.5</v>
      </c>
      <c r="D9">
        <f t="shared" si="1"/>
        <v>2227.5</v>
      </c>
      <c r="F9" s="1" t="s">
        <v>10</v>
      </c>
      <c r="G9" s="1">
        <v>2574</v>
      </c>
    </row>
    <row r="10" spans="2:13" x14ac:dyDescent="0.25">
      <c r="B10" s="1" t="s">
        <v>11</v>
      </c>
      <c r="C10">
        <f>VLOOKUP(LEFT(B10,SEARCH(" ",B10)),$F$6:$G$10,2,TRUE)</f>
        <v>2541</v>
      </c>
      <c r="D10">
        <f t="shared" si="1"/>
        <v>2541</v>
      </c>
      <c r="F10" s="1" t="s">
        <v>12</v>
      </c>
      <c r="G10" s="1">
        <v>2541</v>
      </c>
    </row>
    <row r="12" spans="2:13" s="4" customFormat="1" x14ac:dyDescent="0.25"/>
    <row r="13" spans="2:13" x14ac:dyDescent="0.25">
      <c r="B13" s="2" t="s">
        <v>13</v>
      </c>
    </row>
    <row r="14" spans="2:13" x14ac:dyDescent="0.25">
      <c r="F14" s="13" t="s">
        <v>8</v>
      </c>
      <c r="G14" s="14"/>
      <c r="I14" s="3" t="s">
        <v>4</v>
      </c>
      <c r="J14" s="3"/>
      <c r="L14" s="3" t="s">
        <v>6</v>
      </c>
      <c r="M14" s="3"/>
    </row>
    <row r="15" spans="2:13" x14ac:dyDescent="0.2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25">
      <c r="B16" s="1" t="s">
        <v>8</v>
      </c>
      <c r="C16" s="1">
        <v>1655.08</v>
      </c>
      <c r="D16" s="5">
        <f ca="1">VLOOKUP(C16,INDIRECT(B16),2,1)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25">
      <c r="B17" s="1" t="s">
        <v>4</v>
      </c>
      <c r="C17" s="1">
        <v>1822.59</v>
      </c>
      <c r="D17" s="5">
        <f t="shared" ref="D17:D22" ca="1" si="2">VLOOKUP(C17,INDIRECT(B17),2,1)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25">
      <c r="B18" s="1" t="s">
        <v>4</v>
      </c>
      <c r="C18" s="1">
        <v>1730.54</v>
      </c>
      <c r="D18" s="5">
        <f t="shared" ca="1" si="2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25">
      <c r="B19" s="1" t="s">
        <v>6</v>
      </c>
      <c r="C19" s="1">
        <v>1685.6</v>
      </c>
      <c r="D19" s="5">
        <f t="shared" ca="1" si="2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25">
      <c r="B20" s="1" t="s">
        <v>8</v>
      </c>
      <c r="C20" s="1">
        <v>1685.6</v>
      </c>
      <c r="D20" s="5">
        <f t="shared" ca="1" si="2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25">
      <c r="B21" s="1" t="s">
        <v>16</v>
      </c>
      <c r="C21" s="1">
        <v>1763.8600000000001</v>
      </c>
      <c r="D21" s="5">
        <f t="shared" ca="1" si="2"/>
        <v>7.0000000000000007E-2</v>
      </c>
    </row>
    <row r="22" spans="2:13" x14ac:dyDescent="0.25">
      <c r="B22" s="1" t="s">
        <v>8</v>
      </c>
      <c r="C22" s="1">
        <v>2293.1999999999998</v>
      </c>
      <c r="D22" s="5">
        <f t="shared" ca="1" si="2"/>
        <v>0.15</v>
      </c>
    </row>
    <row r="24" spans="2:13" s="4" customFormat="1" x14ac:dyDescent="0.25"/>
    <row r="25" spans="2:13" x14ac:dyDescent="0.25">
      <c r="B25" s="2" t="s">
        <v>17</v>
      </c>
    </row>
    <row r="27" spans="2:13" x14ac:dyDescent="0.25">
      <c r="B27" s="3" t="s">
        <v>1</v>
      </c>
      <c r="C27" s="3" t="s">
        <v>2</v>
      </c>
      <c r="F27" s="3" t="s">
        <v>1</v>
      </c>
      <c r="G27" s="3" t="s">
        <v>18</v>
      </c>
      <c r="H27" s="3"/>
      <c r="I27" s="3" t="s">
        <v>2</v>
      </c>
    </row>
    <row r="28" spans="2:13" x14ac:dyDescent="0.25">
      <c r="B28" s="1" t="s">
        <v>3</v>
      </c>
      <c r="C28" s="1">
        <f>VLOOKUP(B28,$H$28:$I$37,2,0)</f>
        <v>2574</v>
      </c>
      <c r="F28" s="1" t="s">
        <v>8</v>
      </c>
      <c r="G28" s="8">
        <v>895</v>
      </c>
      <c r="H28" s="8" t="str">
        <f>F28&amp;" "&amp;"-"&amp;" "&amp;G28</f>
        <v>Paseo - 895</v>
      </c>
      <c r="I28" s="1">
        <v>2151</v>
      </c>
    </row>
    <row r="29" spans="2:13" x14ac:dyDescent="0.25">
      <c r="B29" s="1" t="s">
        <v>5</v>
      </c>
      <c r="C29" s="1">
        <f t="shared" ref="C29:C32" si="3">VLOOKUP(B29,$H$28:$I$37,2,0)</f>
        <v>2151</v>
      </c>
      <c r="F29" s="1" t="s">
        <v>6</v>
      </c>
      <c r="G29" s="8">
        <v>125</v>
      </c>
      <c r="H29" s="1" t="s">
        <v>9</v>
      </c>
      <c r="I29" s="1">
        <v>2227.5</v>
      </c>
    </row>
    <row r="30" spans="2:13" x14ac:dyDescent="0.25">
      <c r="B30" s="1" t="s">
        <v>7</v>
      </c>
      <c r="C30" s="1">
        <f t="shared" si="3"/>
        <v>2475</v>
      </c>
      <c r="F30" s="1" t="s">
        <v>4</v>
      </c>
      <c r="G30" s="8">
        <v>145</v>
      </c>
      <c r="H30" s="8" t="str">
        <f t="shared" ref="H30:H37" si="4">F30&amp;" "&amp;"-"&amp;" "&amp;G30</f>
        <v>Amarilla - 145</v>
      </c>
      <c r="I30" s="1">
        <v>2475</v>
      </c>
    </row>
    <row r="31" spans="2:13" x14ac:dyDescent="0.25">
      <c r="B31" s="1" t="s">
        <v>9</v>
      </c>
      <c r="C31" s="1">
        <f t="shared" si="3"/>
        <v>2227.5</v>
      </c>
      <c r="F31" s="1" t="s">
        <v>6</v>
      </c>
      <c r="G31" s="8">
        <v>848</v>
      </c>
      <c r="H31" s="8" t="str">
        <f t="shared" si="4"/>
        <v>Montana  - 848</v>
      </c>
      <c r="I31" s="8">
        <v>2537.25</v>
      </c>
    </row>
    <row r="32" spans="2:13" x14ac:dyDescent="0.25">
      <c r="B32" s="1" t="s">
        <v>11</v>
      </c>
      <c r="C32" s="1">
        <f t="shared" si="3"/>
        <v>2541</v>
      </c>
      <c r="F32" s="1" t="s">
        <v>12</v>
      </c>
      <c r="G32" s="8">
        <v>777</v>
      </c>
      <c r="H32" s="1" t="s">
        <v>11</v>
      </c>
      <c r="I32" s="1">
        <v>2541</v>
      </c>
    </row>
    <row r="33" spans="6:9" x14ac:dyDescent="0.25">
      <c r="F33" s="1" t="s">
        <v>10</v>
      </c>
      <c r="G33" s="8">
        <v>235</v>
      </c>
      <c r="H33" s="8" t="str">
        <f t="shared" si="4"/>
        <v>Velo - 235</v>
      </c>
      <c r="I33" s="1">
        <v>2574</v>
      </c>
    </row>
    <row r="34" spans="6:9" x14ac:dyDescent="0.25">
      <c r="F34" s="1" t="s">
        <v>8</v>
      </c>
      <c r="G34" s="8">
        <v>985</v>
      </c>
      <c r="H34" s="8" t="str">
        <f t="shared" si="4"/>
        <v>Paseo - 985</v>
      </c>
      <c r="I34" s="8">
        <v>2585.1</v>
      </c>
    </row>
    <row r="35" spans="6:9" x14ac:dyDescent="0.25">
      <c r="F35" s="1" t="s">
        <v>10</v>
      </c>
      <c r="G35" s="8">
        <v>1122</v>
      </c>
      <c r="H35" s="8" t="str">
        <f t="shared" si="4"/>
        <v>Velo - 1122</v>
      </c>
      <c r="I35" s="8">
        <v>2632.95</v>
      </c>
    </row>
    <row r="36" spans="6:9" x14ac:dyDescent="0.25">
      <c r="F36" s="1" t="s">
        <v>12</v>
      </c>
      <c r="G36" s="8">
        <v>1260</v>
      </c>
      <c r="H36" s="8" t="str">
        <f t="shared" si="4"/>
        <v>VTT  - 1260</v>
      </c>
      <c r="I36" s="8">
        <v>2680.8</v>
      </c>
    </row>
    <row r="37" spans="6:9" x14ac:dyDescent="0.25">
      <c r="F37" s="1" t="s">
        <v>4</v>
      </c>
      <c r="G37" s="8">
        <v>1397</v>
      </c>
      <c r="H37" s="8" t="str">
        <f t="shared" si="4"/>
        <v>Amarilla - 1397</v>
      </c>
      <c r="I37" s="8">
        <v>2728.65</v>
      </c>
    </row>
  </sheetData>
  <mergeCells count="1"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Brainstorm</vt:lpstr>
      <vt:lpstr>Vlookup Advanced</vt:lpstr>
      <vt:lpstr>Amarilla</vt:lpstr>
      <vt:lpstr>Country</vt:lpstr>
      <vt:lpstr>Montana</vt:lpstr>
      <vt:lpstr>Paseo</vt:lpstr>
      <vt:lpstr>Product</vt:lpstr>
      <vt:lpstr>Sales</vt:lpstr>
      <vt:lpstr>Segment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2022-07-27T07:17:57Z</dcterms:created>
  <dcterms:modified xsi:type="dcterms:W3CDTF">2023-06-24T11:22:34Z</dcterms:modified>
</cp:coreProperties>
</file>