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6go\Desktop\DataAnalyticsYoutube\"/>
    </mc:Choice>
  </mc:AlternateContent>
  <xr:revisionPtr revIDLastSave="0" documentId="13_ncr:1_{E3FF6F36-64C5-4A4F-9B65-6919AA7DD1FA}" xr6:coauthVersionLast="47" xr6:coauthVersionMax="47" xr10:uidLastSave="{00000000-0000-0000-0000-000000000000}"/>
  <bookViews>
    <workbookView xWindow="-110" yWindow="-110" windowWidth="19420" windowHeight="11020" firstSheet="2" activeTab="5" xr2:uid="{00000000-000D-0000-FFFF-FFFF00000000}"/>
  </bookViews>
  <sheets>
    <sheet name="Xlookup" sheetId="1" r:id="rId1"/>
    <sheet name="Vlookup" sheetId="7" r:id="rId2"/>
    <sheet name="XlookupMultipleRows" sheetId="2" r:id="rId3"/>
    <sheet name="XlookupExactMatch" sheetId="3" r:id="rId4"/>
    <sheet name="XlookupSearchOrder" sheetId="4" r:id="rId5"/>
    <sheet name="XlookupHorizontal" sheetId="5" r:id="rId6"/>
    <sheet name="XlookupSum" sheetId="6" r:id="rId7"/>
  </sheets>
  <calcPr calcId="191028"/>
</workbook>
</file>

<file path=xl/calcChain.xml><?xml version="1.0" encoding="utf-8"?>
<calcChain xmlns="http://schemas.openxmlformats.org/spreadsheetml/2006/main">
  <c r="G3" i="7" l="1"/>
  <c r="G4" i="7"/>
  <c r="G5" i="7"/>
  <c r="G6" i="7"/>
  <c r="G7" i="7"/>
  <c r="G8" i="7"/>
  <c r="G9" i="7"/>
  <c r="G10" i="7"/>
  <c r="G2" i="7"/>
  <c r="B9" i="6"/>
  <c r="B8" i="6"/>
  <c r="B7" i="6"/>
  <c r="B4" i="6"/>
  <c r="B3" i="6"/>
  <c r="B2" i="6"/>
  <c r="B3" i="5"/>
  <c r="B4" i="5"/>
  <c r="B2" i="5"/>
  <c r="B5" i="4"/>
  <c r="B4" i="4"/>
  <c r="B3" i="4"/>
  <c r="B2" i="4"/>
  <c r="H10" i="4"/>
  <c r="H9" i="4"/>
  <c r="H8" i="4"/>
  <c r="H7" i="4"/>
  <c r="H6" i="4"/>
  <c r="H5" i="4"/>
  <c r="H4" i="4"/>
  <c r="H3" i="4"/>
  <c r="H2" i="4"/>
  <c r="G11" i="3"/>
  <c r="G12" i="3"/>
  <c r="G13" i="3"/>
  <c r="G14" i="3"/>
  <c r="G15" i="3"/>
  <c r="G3" i="3"/>
  <c r="G4" i="3"/>
  <c r="G5" i="3"/>
  <c r="G6" i="3"/>
  <c r="G7" i="3"/>
  <c r="G8" i="3"/>
  <c r="G9" i="3"/>
  <c r="G10" i="3"/>
  <c r="H3" i="3"/>
  <c r="H4" i="3"/>
  <c r="H5" i="3"/>
  <c r="H6" i="3"/>
  <c r="H7" i="3"/>
  <c r="H8" i="3"/>
  <c r="H9" i="3"/>
  <c r="H10" i="3"/>
  <c r="H2" i="3"/>
  <c r="I2" i="3"/>
  <c r="I3" i="3"/>
  <c r="I4" i="3"/>
  <c r="I5" i="3"/>
  <c r="I6" i="3"/>
  <c r="I7" i="3"/>
  <c r="I8" i="3"/>
  <c r="I9" i="3"/>
  <c r="I10" i="3"/>
  <c r="G2" i="3"/>
  <c r="E3" i="2" a="1"/>
  <c r="E3" i="2"/>
  <c r="E4" i="2" a="1"/>
  <c r="E4" i="2"/>
  <c r="E5" i="2" a="1"/>
  <c r="E5" i="2"/>
  <c r="E6" i="2" a="1"/>
  <c r="E6" i="2"/>
  <c r="E7" i="2" a="1"/>
  <c r="E7" i="2"/>
  <c r="E8" i="2" a="1"/>
  <c r="E8" i="2"/>
  <c r="E9" i="2" a="1"/>
  <c r="E9" i="2"/>
  <c r="E10" i="2" a="1"/>
  <c r="E10" i="2"/>
  <c r="E2" i="2" a="1"/>
  <c r="E2" i="2"/>
  <c r="G3" i="1"/>
  <c r="G4" i="1"/>
  <c r="G5" i="1"/>
  <c r="G6" i="1"/>
  <c r="G7" i="1"/>
  <c r="G8" i="1"/>
  <c r="G9" i="1"/>
  <c r="G10" i="1"/>
  <c r="G2" i="1"/>
  <c r="F10" i="2"/>
  <c r="F9" i="2"/>
  <c r="F8" i="2"/>
  <c r="F7" i="2"/>
  <c r="F6" i="2"/>
  <c r="F5" i="2"/>
  <c r="F4" i="2"/>
  <c r="F3" i="2"/>
  <c r="F2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<sst xmlns="http://schemas.openxmlformats.org/spreadsheetml/2006/main" count="456" uniqueCount="88">
  <si>
    <t>EmployeeID</t>
  </si>
  <si>
    <t>FirstName</t>
  </si>
  <si>
    <t>LastName</t>
  </si>
  <si>
    <t>Age</t>
  </si>
  <si>
    <t>Gender</t>
  </si>
  <si>
    <t>Fullname</t>
  </si>
  <si>
    <t>LookupEmail</t>
  </si>
  <si>
    <t>JobTitle</t>
  </si>
  <si>
    <t>Salary</t>
  </si>
  <si>
    <t>StartDate</t>
  </si>
  <si>
    <t>EndDate</t>
  </si>
  <si>
    <t>Email</t>
  </si>
  <si>
    <t>Full name</t>
  </si>
  <si>
    <t>Jim</t>
  </si>
  <si>
    <t>Halpert</t>
  </si>
  <si>
    <t>Male</t>
  </si>
  <si>
    <t>Jim Halpert</t>
  </si>
  <si>
    <t>Salesman</t>
  </si>
  <si>
    <t>Jim.Halpert@DunderMifflin.com</t>
  </si>
  <si>
    <t>Pam</t>
  </si>
  <si>
    <t>Beasley</t>
  </si>
  <si>
    <t>Female</t>
  </si>
  <si>
    <t>Pam Beasley</t>
  </si>
  <si>
    <t>Receptionist</t>
  </si>
  <si>
    <t>Pam.Beasley@DunderMifflin.com</t>
  </si>
  <si>
    <t>Dwight</t>
  </si>
  <si>
    <t>Schrute</t>
  </si>
  <si>
    <t>Dwight Schrute</t>
  </si>
  <si>
    <t>Dwight.Schrute@AOL.com</t>
  </si>
  <si>
    <t>Angela</t>
  </si>
  <si>
    <t>Martin</t>
  </si>
  <si>
    <t>Angela Martin</t>
  </si>
  <si>
    <t>Accountant</t>
  </si>
  <si>
    <t>Angela.Martin@DunderMifflin.com</t>
  </si>
  <si>
    <t>Toby</t>
  </si>
  <si>
    <t>Flenderson</t>
  </si>
  <si>
    <t>Toby Flenderson</t>
  </si>
  <si>
    <t>HR</t>
  </si>
  <si>
    <t>Toby.Flenderson@DunderMifflinCorporate.com</t>
  </si>
  <si>
    <t>Michael</t>
  </si>
  <si>
    <t>Scott</t>
  </si>
  <si>
    <t>Michael Scott</t>
  </si>
  <si>
    <t>Regional Manager</t>
  </si>
  <si>
    <t>Michael.Scott@DunderMifflin.com</t>
  </si>
  <si>
    <t>Meredith</t>
  </si>
  <si>
    <t>Palmer</t>
  </si>
  <si>
    <t>Meredith Palmer</t>
  </si>
  <si>
    <t>Supplier Relations</t>
  </si>
  <si>
    <t>Meredith.Palmer@Yahoo.com</t>
  </si>
  <si>
    <t>Stanley</t>
  </si>
  <si>
    <t>Hudson</t>
  </si>
  <si>
    <t>Stanley Hudson</t>
  </si>
  <si>
    <t>Stanley.Hudson@gmail.com</t>
  </si>
  <si>
    <t>Kevin</t>
  </si>
  <si>
    <t>Malone</t>
  </si>
  <si>
    <t>Kevin Malone</t>
  </si>
  <si>
    <t>Kevin.Malone@DunderMifflin.com</t>
  </si>
  <si>
    <t>LookupEndDate</t>
  </si>
  <si>
    <t>9/6/2015</t>
  </si>
  <si>
    <t>10/10/2015</t>
  </si>
  <si>
    <t>10/10/2016</t>
  </si>
  <si>
    <t>10/10/2017</t>
  </si>
  <si>
    <t>10/10/2018</t>
  </si>
  <si>
    <t>10/10/2019</t>
  </si>
  <si>
    <t>10/10/2020</t>
  </si>
  <si>
    <t>10/10/2021</t>
  </si>
  <si>
    <t>10/10/2022</t>
  </si>
  <si>
    <t>LookupEmail2</t>
  </si>
  <si>
    <t>LookupEmail3</t>
  </si>
  <si>
    <t>Toby Flender</t>
  </si>
  <si>
    <t>LookupPerson</t>
  </si>
  <si>
    <t xml:space="preserve">February </t>
  </si>
  <si>
    <t xml:space="preserve">January 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</si>
  <si>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</si>
  <si>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</si>
  <si>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</si>
  <si>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</si>
  <si>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</si>
  <si>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</si>
  <si>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</si>
  <si>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</si>
  <si>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</si>
  <si>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</si>
  <si>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</si>
  <si>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</si>
  <si>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</si>
  <si>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</si>
  <si>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 xml:space="preserve">SumFebruary/March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</si>
</sst>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workbookViewId="0">
      <selection sqref="A1:M11"/>
    </sheetView>
  </sheetViews>
  <sheetFormatPr defaultRowHeight="14.5" x14ac:dyDescent="0.35"/>
  <cols>
    <col min="1" max="1" width="11.54296875" bestFit="1" customWidth="1"/>
    <col min="2" max="2" width="10.1796875" bestFit="1" customWidth="1"/>
    <col min="3" max="3" width="10.81640625" bestFit="1" customWidth="1"/>
    <col min="4" max="4" width="4.453125" bestFit="1" customWidth="1"/>
    <col min="5" max="5" width="7.54296875" bestFit="1" customWidth="1"/>
    <col min="6" max="6" width="16.1796875" bestFit="1" customWidth="1"/>
    <col min="7" max="7" width="44.1796875" bestFit="1" customWidth="1"/>
    <col min="8" max="8" width="17.1796875" bestFit="1" customWidth="1"/>
    <col min="9" max="9" width="6.54296875" bestFit="1" customWidth="1"/>
    <col min="10" max="10" width="10.453125" bestFit="1" customWidth="1"/>
    <col min="11" max="11" width="11.453125" bestFit="1" customWidth="1"/>
    <col min="12" max="12" width="44.1796875" bestFit="1" customWidth="1"/>
    <col min="13" max="13" width="16.179687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>
        <v>1001</v>
      </c>
      <c r="B2" s="1" t="s">
        <v>13</v>
      </c>
      <c r="C2" s="1" t="s">
        <v>14</v>
      </c>
      <c r="D2" s="1">
        <v>30</v>
      </c>
      <c r="E2" s="1" t="s">
        <v>15</v>
      </c>
      <c r="F2" s="1" t="s">
        <v>16</v>
      </c>
      <c r="G2" s="1" t="str">
        <f t="shared" ref="G2:G10" si="0">_xlfn.XLOOKUP(F2,M2:M10,L2:L10)</f>
        <v>Jim.Halpert@DunderMifflin.com</v>
      </c>
      <c r="H2" s="1" t="s">
        <v>17</v>
      </c>
      <c r="I2" s="1">
        <v>45000</v>
      </c>
      <c r="J2" s="2">
        <v>37197</v>
      </c>
      <c r="K2" s="2">
        <v>42253</v>
      </c>
      <c r="L2" s="1" t="s">
        <v>18</v>
      </c>
      <c r="M2" s="1" t="s">
        <v>16</v>
      </c>
    </row>
    <row r="3" spans="1:13" x14ac:dyDescent="0.35">
      <c r="A3" s="1">
        <v>1002</v>
      </c>
      <c r="B3" s="1" t="s">
        <v>19</v>
      </c>
      <c r="C3" s="1" t="s">
        <v>20</v>
      </c>
      <c r="D3" s="1">
        <v>30</v>
      </c>
      <c r="E3" s="1" t="s">
        <v>21</v>
      </c>
      <c r="F3" s="1" t="s">
        <v>22</v>
      </c>
      <c r="G3" s="1" t="str">
        <f t="shared" si="0"/>
        <v>Pam.Beasley@DunderMifflin.com</v>
      </c>
      <c r="H3" s="1" t="s">
        <v>23</v>
      </c>
      <c r="I3" s="1">
        <v>36000</v>
      </c>
      <c r="J3" s="2">
        <v>36436</v>
      </c>
      <c r="K3" s="2">
        <v>42287</v>
      </c>
      <c r="L3" s="1" t="s">
        <v>24</v>
      </c>
      <c r="M3" s="1" t="s">
        <v>22</v>
      </c>
    </row>
    <row r="4" spans="1:13" x14ac:dyDescent="0.35">
      <c r="A4" s="1">
        <v>1003</v>
      </c>
      <c r="B4" s="1" t="s">
        <v>25</v>
      </c>
      <c r="C4" s="1" t="s">
        <v>26</v>
      </c>
      <c r="D4" s="1">
        <v>29</v>
      </c>
      <c r="E4" s="1" t="s">
        <v>15</v>
      </c>
      <c r="F4" s="1" t="s">
        <v>27</v>
      </c>
      <c r="G4" s="1" t="str">
        <f t="shared" si="0"/>
        <v>Dwight.Schrute@AOL.com</v>
      </c>
      <c r="H4" s="1" t="s">
        <v>17</v>
      </c>
      <c r="I4" s="1">
        <v>63000</v>
      </c>
      <c r="J4" s="2">
        <v>36711</v>
      </c>
      <c r="K4" s="2">
        <v>42986</v>
      </c>
      <c r="L4" s="1" t="s">
        <v>28</v>
      </c>
      <c r="M4" s="1" t="s">
        <v>27</v>
      </c>
    </row>
    <row r="5" spans="1:13" x14ac:dyDescent="0.35">
      <c r="A5" s="1">
        <v>1004</v>
      </c>
      <c r="B5" s="1" t="s">
        <v>29</v>
      </c>
      <c r="C5" s="1" t="s">
        <v>30</v>
      </c>
      <c r="D5" s="1">
        <v>31</v>
      </c>
      <c r="E5" s="1" t="s">
        <v>21</v>
      </c>
      <c r="F5" s="1" t="s">
        <v>31</v>
      </c>
      <c r="G5" s="1" t="str">
        <f t="shared" si="0"/>
        <v>Angela.Martin@DunderMifflin.com</v>
      </c>
      <c r="H5" s="1" t="s">
        <v>32</v>
      </c>
      <c r="I5" s="1">
        <v>47000</v>
      </c>
      <c r="J5" s="2">
        <v>36530</v>
      </c>
      <c r="K5" s="2">
        <v>42341</v>
      </c>
      <c r="L5" s="1" t="s">
        <v>33</v>
      </c>
      <c r="M5" s="1" t="s">
        <v>31</v>
      </c>
    </row>
    <row r="6" spans="1:13" x14ac:dyDescent="0.35">
      <c r="A6" s="1">
        <v>1005</v>
      </c>
      <c r="B6" s="1" t="s">
        <v>34</v>
      </c>
      <c r="C6" s="1" t="s">
        <v>35</v>
      </c>
      <c r="D6" s="1">
        <v>32</v>
      </c>
      <c r="E6" s="1" t="s">
        <v>15</v>
      </c>
      <c r="F6" s="1" t="s">
        <v>36</v>
      </c>
      <c r="G6" s="1" t="str">
        <f t="shared" si="0"/>
        <v>Toby.Flenderson@DunderMifflinCorporate.com</v>
      </c>
      <c r="H6" s="1" t="s">
        <v>37</v>
      </c>
      <c r="I6" s="1">
        <v>50000</v>
      </c>
      <c r="J6" s="2">
        <v>37017</v>
      </c>
      <c r="K6" s="2">
        <v>42977</v>
      </c>
      <c r="L6" s="1" t="s">
        <v>38</v>
      </c>
      <c r="M6" s="1" t="s">
        <v>36</v>
      </c>
    </row>
    <row r="7" spans="1:13" x14ac:dyDescent="0.35">
      <c r="A7" s="1">
        <v>1006</v>
      </c>
      <c r="B7" s="1" t="s">
        <v>39</v>
      </c>
      <c r="C7" s="1" t="s">
        <v>40</v>
      </c>
      <c r="D7" s="1">
        <v>35</v>
      </c>
      <c r="E7" s="1" t="s">
        <v>15</v>
      </c>
      <c r="F7" s="1" t="s">
        <v>41</v>
      </c>
      <c r="G7" s="1" t="str">
        <f t="shared" si="0"/>
        <v>Michael.Scott@DunderMifflin.com</v>
      </c>
      <c r="H7" s="1" t="s">
        <v>42</v>
      </c>
      <c r="I7" s="1">
        <v>65000</v>
      </c>
      <c r="J7" s="2">
        <v>37017</v>
      </c>
      <c r="K7" s="2">
        <v>41528</v>
      </c>
      <c r="L7" s="1" t="s">
        <v>43</v>
      </c>
      <c r="M7" s="1" t="s">
        <v>41</v>
      </c>
    </row>
    <row r="8" spans="1:13" x14ac:dyDescent="0.35">
      <c r="A8" s="1">
        <v>1007</v>
      </c>
      <c r="B8" s="1" t="s">
        <v>44</v>
      </c>
      <c r="C8" s="1" t="s">
        <v>45</v>
      </c>
      <c r="D8" s="1">
        <v>32</v>
      </c>
      <c r="E8" s="1" t="s">
        <v>21</v>
      </c>
      <c r="F8" s="1" t="s">
        <v>46</v>
      </c>
      <c r="G8" s="1" t="str">
        <f t="shared" si="0"/>
        <v>Meredith.Palmer@Yahoo.com</v>
      </c>
      <c r="H8" s="1" t="s">
        <v>47</v>
      </c>
      <c r="I8" s="1">
        <v>41000</v>
      </c>
      <c r="J8" s="2">
        <v>37933</v>
      </c>
      <c r="K8" s="2">
        <v>41528</v>
      </c>
      <c r="L8" s="1" t="s">
        <v>48</v>
      </c>
      <c r="M8" s="1" t="s">
        <v>46</v>
      </c>
    </row>
    <row r="9" spans="1:13" x14ac:dyDescent="0.35">
      <c r="A9" s="1">
        <v>1008</v>
      </c>
      <c r="B9" s="1" t="s">
        <v>49</v>
      </c>
      <c r="C9" s="1" t="s">
        <v>50</v>
      </c>
      <c r="D9" s="1">
        <v>38</v>
      </c>
      <c r="E9" s="1" t="s">
        <v>15</v>
      </c>
      <c r="F9" s="1" t="s">
        <v>51</v>
      </c>
      <c r="G9" s="1" t="str">
        <f t="shared" si="0"/>
        <v>Stanley.Hudson@gmail.com</v>
      </c>
      <c r="H9" s="1" t="s">
        <v>17</v>
      </c>
      <c r="I9" s="1">
        <v>48000</v>
      </c>
      <c r="J9" s="2">
        <v>37416</v>
      </c>
      <c r="K9" s="2">
        <v>42116</v>
      </c>
      <c r="L9" s="1" t="s">
        <v>52</v>
      </c>
      <c r="M9" s="1" t="s">
        <v>51</v>
      </c>
    </row>
    <row r="10" spans="1:13" x14ac:dyDescent="0.35">
      <c r="A10" s="1">
        <v>1009</v>
      </c>
      <c r="B10" s="1" t="s">
        <v>53</v>
      </c>
      <c r="C10" s="1" t="s">
        <v>54</v>
      </c>
      <c r="D10" s="1">
        <v>31</v>
      </c>
      <c r="E10" s="1" t="s">
        <v>15</v>
      </c>
      <c r="F10" s="1" t="s">
        <v>55</v>
      </c>
      <c r="G10" s="1" t="str">
        <f t="shared" si="0"/>
        <v>Kevin.Malone@DunderMifflin.com</v>
      </c>
      <c r="H10" s="1" t="s">
        <v>32</v>
      </c>
      <c r="I10" s="1">
        <v>42000</v>
      </c>
      <c r="J10" s="2">
        <v>37843</v>
      </c>
      <c r="K10" s="2">
        <v>42116</v>
      </c>
      <c r="L10" s="1" t="s">
        <v>56</v>
      </c>
      <c r="M10" s="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0FFB-8A40-4D29-BE56-43A4A9C57E2C}">
  <dimension ref="A1:M10"/>
  <sheetViews>
    <sheetView workbookViewId="0">
      <selection activeCell="G3" sqref="G3"/>
    </sheetView>
  </sheetViews>
  <sheetFormatPr defaultRowHeight="14.5" x14ac:dyDescent="0.35"/>
  <cols>
    <col min="1" max="1" width="11.54296875" bestFit="1" customWidth="1"/>
    <col min="2" max="2" width="10.1796875" bestFit="1" customWidth="1"/>
    <col min="3" max="3" width="10.81640625" bestFit="1" customWidth="1"/>
    <col min="4" max="4" width="4.453125" bestFit="1" customWidth="1"/>
    <col min="5" max="5" width="7.54296875" bestFit="1" customWidth="1"/>
    <col min="6" max="6" width="16.1796875" bestFit="1" customWidth="1"/>
    <col min="7" max="7" width="44.1796875" bestFit="1" customWidth="1"/>
    <col min="8" max="8" width="16.1796875" bestFit="1" customWidth="1"/>
    <col min="9" max="9" width="17.1796875" bestFit="1" customWidth="1"/>
    <col min="10" max="10" width="6.54296875" bestFit="1" customWidth="1"/>
    <col min="11" max="11" width="10.453125" bestFit="1" customWidth="1"/>
    <col min="12" max="12" width="11.453125" bestFit="1" customWidth="1"/>
    <col min="13" max="13" width="44.179687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5" t="s">
        <v>6</v>
      </c>
      <c r="H1" s="1" t="s">
        <v>12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1001</v>
      </c>
      <c r="B2" s="1" t="s">
        <v>13</v>
      </c>
      <c r="C2" s="1" t="s">
        <v>14</v>
      </c>
      <c r="D2" s="1">
        <v>30</v>
      </c>
      <c r="E2" s="1" t="s">
        <v>15</v>
      </c>
      <c r="F2" s="1" t="s">
        <v>16</v>
      </c>
      <c r="G2" s="1" t="str">
        <f t="shared" ref="G2:G10" si="0">VLOOKUP(F2,H2:M10,6,FALSE)</f>
        <v>Jim.Halpert@DunderMifflin.com</v>
      </c>
      <c r="H2" s="1" t="s">
        <v>16</v>
      </c>
      <c r="I2" s="1" t="s">
        <v>17</v>
      </c>
      <c r="J2" s="1">
        <v>45000</v>
      </c>
      <c r="K2" s="2">
        <v>37197</v>
      </c>
      <c r="L2" s="2">
        <v>42253</v>
      </c>
      <c r="M2" s="1" t="s">
        <v>18</v>
      </c>
    </row>
    <row r="3" spans="1:13" x14ac:dyDescent="0.35">
      <c r="A3" s="1">
        <v>1002</v>
      </c>
      <c r="B3" s="1" t="s">
        <v>19</v>
      </c>
      <c r="C3" s="1" t="s">
        <v>20</v>
      </c>
      <c r="D3" s="1">
        <v>30</v>
      </c>
      <c r="E3" s="1" t="s">
        <v>21</v>
      </c>
      <c r="F3" s="1" t="s">
        <v>22</v>
      </c>
      <c r="G3" s="1" t="str">
        <f t="shared" si="0"/>
        <v>Pam.Beasley@DunderMifflin.com</v>
      </c>
      <c r="H3" s="1" t="s">
        <v>22</v>
      </c>
      <c r="I3" s="1" t="s">
        <v>23</v>
      </c>
      <c r="J3" s="1">
        <v>36000</v>
      </c>
      <c r="K3" s="2">
        <v>36436</v>
      </c>
      <c r="L3" s="2">
        <v>42287</v>
      </c>
      <c r="M3" s="1" t="s">
        <v>24</v>
      </c>
    </row>
    <row r="4" spans="1:13" x14ac:dyDescent="0.35">
      <c r="A4" s="1">
        <v>1003</v>
      </c>
      <c r="B4" s="1" t="s">
        <v>25</v>
      </c>
      <c r="C4" s="1" t="s">
        <v>26</v>
      </c>
      <c r="D4" s="1">
        <v>29</v>
      </c>
      <c r="E4" s="1" t="s">
        <v>15</v>
      </c>
      <c r="F4" s="1" t="s">
        <v>27</v>
      </c>
      <c r="G4" s="1" t="str">
        <f t="shared" si="0"/>
        <v>Dwight.Schrute@AOL.com</v>
      </c>
      <c r="H4" s="1" t="s">
        <v>27</v>
      </c>
      <c r="I4" s="1" t="s">
        <v>17</v>
      </c>
      <c r="J4" s="1">
        <v>63000</v>
      </c>
      <c r="K4" s="2">
        <v>36711</v>
      </c>
      <c r="L4" s="2">
        <v>42986</v>
      </c>
      <c r="M4" s="1" t="s">
        <v>28</v>
      </c>
    </row>
    <row r="5" spans="1:13" x14ac:dyDescent="0.35">
      <c r="A5" s="1">
        <v>1004</v>
      </c>
      <c r="B5" s="1" t="s">
        <v>29</v>
      </c>
      <c r="C5" s="1" t="s">
        <v>30</v>
      </c>
      <c r="D5" s="1">
        <v>31</v>
      </c>
      <c r="E5" s="1" t="s">
        <v>21</v>
      </c>
      <c r="F5" s="1" t="s">
        <v>31</v>
      </c>
      <c r="G5" s="1" t="str">
        <f t="shared" si="0"/>
        <v>Angela.Martin@DunderMifflin.com</v>
      </c>
      <c r="H5" s="1" t="s">
        <v>31</v>
      </c>
      <c r="I5" s="1" t="s">
        <v>32</v>
      </c>
      <c r="J5" s="1">
        <v>47000</v>
      </c>
      <c r="K5" s="2">
        <v>36530</v>
      </c>
      <c r="L5" s="2">
        <v>42341</v>
      </c>
      <c r="M5" s="1" t="s">
        <v>33</v>
      </c>
    </row>
    <row r="6" spans="1:13" x14ac:dyDescent="0.35">
      <c r="A6" s="1">
        <v>1005</v>
      </c>
      <c r="B6" s="1" t="s">
        <v>34</v>
      </c>
      <c r="C6" s="1" t="s">
        <v>35</v>
      </c>
      <c r="D6" s="1">
        <v>32</v>
      </c>
      <c r="E6" s="1" t="s">
        <v>15</v>
      </c>
      <c r="F6" s="1" t="s">
        <v>36</v>
      </c>
      <c r="G6" s="1" t="str">
        <f t="shared" si="0"/>
        <v>Toby.Flenderson@DunderMifflinCorporate.com</v>
      </c>
      <c r="H6" s="1" t="s">
        <v>36</v>
      </c>
      <c r="I6" s="1" t="s">
        <v>37</v>
      </c>
      <c r="J6" s="1">
        <v>50000</v>
      </c>
      <c r="K6" s="2">
        <v>37017</v>
      </c>
      <c r="L6" s="2">
        <v>42977</v>
      </c>
      <c r="M6" s="1" t="s">
        <v>38</v>
      </c>
    </row>
    <row r="7" spans="1:13" x14ac:dyDescent="0.35">
      <c r="A7" s="1">
        <v>1006</v>
      </c>
      <c r="B7" s="1" t="s">
        <v>39</v>
      </c>
      <c r="C7" s="1" t="s">
        <v>40</v>
      </c>
      <c r="D7" s="1">
        <v>35</v>
      </c>
      <c r="E7" s="1" t="s">
        <v>15</v>
      </c>
      <c r="F7" s="1" t="s">
        <v>41</v>
      </c>
      <c r="G7" s="1" t="str">
        <f t="shared" si="0"/>
        <v>Michael.Scott@DunderMifflin.com</v>
      </c>
      <c r="H7" s="1" t="s">
        <v>41</v>
      </c>
      <c r="I7" s="1" t="s">
        <v>42</v>
      </c>
      <c r="J7" s="1">
        <v>65000</v>
      </c>
      <c r="K7" s="2">
        <v>37017</v>
      </c>
      <c r="L7" s="2">
        <v>41528</v>
      </c>
      <c r="M7" s="1" t="s">
        <v>43</v>
      </c>
    </row>
    <row r="8" spans="1:13" x14ac:dyDescent="0.35">
      <c r="A8" s="1">
        <v>1007</v>
      </c>
      <c r="B8" s="1" t="s">
        <v>44</v>
      </c>
      <c r="C8" s="1" t="s">
        <v>45</v>
      </c>
      <c r="D8" s="1">
        <v>32</v>
      </c>
      <c r="E8" s="1" t="s">
        <v>21</v>
      </c>
      <c r="F8" s="1" t="s">
        <v>46</v>
      </c>
      <c r="G8" s="1" t="str">
        <f t="shared" si="0"/>
        <v>Meredith.Palmer@Yahoo.com</v>
      </c>
      <c r="H8" s="1" t="s">
        <v>46</v>
      </c>
      <c r="I8" s="1" t="s">
        <v>47</v>
      </c>
      <c r="J8" s="1">
        <v>41000</v>
      </c>
      <c r="K8" s="2">
        <v>37933</v>
      </c>
      <c r="L8" s="2">
        <v>41528</v>
      </c>
      <c r="M8" s="1" t="s">
        <v>48</v>
      </c>
    </row>
    <row r="9" spans="1:13" x14ac:dyDescent="0.35">
      <c r="A9" s="1">
        <v>1008</v>
      </c>
      <c r="B9" s="1" t="s">
        <v>49</v>
      </c>
      <c r="C9" s="1" t="s">
        <v>50</v>
      </c>
      <c r="D9" s="1">
        <v>38</v>
      </c>
      <c r="E9" s="1" t="s">
        <v>15</v>
      </c>
      <c r="F9" s="1" t="s">
        <v>51</v>
      </c>
      <c r="G9" s="1" t="str">
        <f t="shared" si="0"/>
        <v>Stanley.Hudson@gmail.com</v>
      </c>
      <c r="H9" s="1" t="s">
        <v>51</v>
      </c>
      <c r="I9" s="1" t="s">
        <v>17</v>
      </c>
      <c r="J9" s="1">
        <v>48000</v>
      </c>
      <c r="K9" s="2">
        <v>37416</v>
      </c>
      <c r="L9" s="2">
        <v>42116</v>
      </c>
      <c r="M9" s="1" t="s">
        <v>52</v>
      </c>
    </row>
    <row r="10" spans="1:13" x14ac:dyDescent="0.35">
      <c r="A10" s="1">
        <v>1009</v>
      </c>
      <c r="B10" s="1" t="s">
        <v>53</v>
      </c>
      <c r="C10" s="1" t="s">
        <v>54</v>
      </c>
      <c r="D10" s="1">
        <v>31</v>
      </c>
      <c r="E10" s="1" t="s">
        <v>15</v>
      </c>
      <c r="F10" s="1" t="s">
        <v>55</v>
      </c>
      <c r="G10" s="1" t="str">
        <f t="shared" si="0"/>
        <v>Kevin.Malone@DunderMifflin.com</v>
      </c>
      <c r="H10" s="1" t="s">
        <v>55</v>
      </c>
      <c r="I10" s="1" t="s">
        <v>32</v>
      </c>
      <c r="J10" s="1">
        <v>42000</v>
      </c>
      <c r="K10" s="2">
        <v>37843</v>
      </c>
      <c r="L10" s="2">
        <v>42116</v>
      </c>
      <c r="M10" s="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0893-9214-46D5-AB94-5DCC7BF5F5F9}">
  <dimension ref="A1:N10"/>
  <sheetViews>
    <sheetView workbookViewId="0">
      <selection activeCell="F1" activeCellId="1" sqref="E1 F1"/>
    </sheetView>
  </sheetViews>
  <sheetFormatPr defaultRowHeight="14.5" x14ac:dyDescent="0.35"/>
  <cols>
    <col min="1" max="1" width="11.54296875" bestFit="1" customWidth="1"/>
    <col min="2" max="2" width="10.1796875" bestFit="1" customWidth="1"/>
    <col min="3" max="3" width="10.81640625" bestFit="1" customWidth="1"/>
    <col min="4" max="4" width="16.1796875" bestFit="1" customWidth="1"/>
    <col min="5" max="5" width="20" bestFit="1" customWidth="1"/>
    <col min="6" max="6" width="30.26953125" bestFit="1" customWidth="1"/>
    <col min="7" max="7" width="4.453125" bestFit="1" customWidth="1"/>
    <col min="8" max="8" width="7.54296875" bestFit="1" customWidth="1"/>
    <col min="9" max="9" width="17.1796875" bestFit="1" customWidth="1"/>
    <col min="10" max="10" width="6.54296875" bestFit="1" customWidth="1"/>
    <col min="11" max="11" width="10.453125" bestFit="1" customWidth="1"/>
    <col min="12" max="12" width="11.453125" style="4" bestFit="1" customWidth="1"/>
    <col min="13" max="13" width="44.1796875" bestFit="1" customWidth="1"/>
    <col min="14" max="14" width="16.17968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12</v>
      </c>
      <c r="E1" s="5" t="s">
        <v>57</v>
      </c>
      <c r="F1" s="5" t="s">
        <v>6</v>
      </c>
      <c r="G1" s="1" t="s">
        <v>3</v>
      </c>
      <c r="H1" s="1" t="s">
        <v>4</v>
      </c>
      <c r="I1" s="1" t="s">
        <v>7</v>
      </c>
      <c r="J1" s="1" t="s">
        <v>8</v>
      </c>
      <c r="K1" s="1" t="s">
        <v>9</v>
      </c>
      <c r="L1" s="3" t="s">
        <v>10</v>
      </c>
      <c r="M1" s="1" t="s">
        <v>11</v>
      </c>
      <c r="N1" s="1" t="s">
        <v>12</v>
      </c>
    </row>
    <row r="2" spans="1:14" x14ac:dyDescent="0.35">
      <c r="A2" s="1">
        <v>1001</v>
      </c>
      <c r="B2" s="1" t="s">
        <v>13</v>
      </c>
      <c r="C2" s="1" t="s">
        <v>14</v>
      </c>
      <c r="D2" s="1" t="s">
        <v>16</v>
      </c>
      <c r="E2" s="1" t="str" cm="1">
        <f t="array" ref="E2:F2">_xlfn.XLOOKUP(D2,N2:N10,L2:M10)</f>
        <v>9/6/2015</v>
      </c>
      <c r="F2" s="1" t="str">
        <v>Jim.Halpert@DunderMifflin.com</v>
      </c>
      <c r="G2" s="1">
        <v>30</v>
      </c>
      <c r="H2" s="1" t="s">
        <v>15</v>
      </c>
      <c r="I2" s="1" t="s">
        <v>17</v>
      </c>
      <c r="J2" s="1">
        <v>45000</v>
      </c>
      <c r="K2" s="2">
        <v>36933</v>
      </c>
      <c r="L2" s="3" t="s">
        <v>58</v>
      </c>
      <c r="M2" s="1" t="s">
        <v>18</v>
      </c>
      <c r="N2" s="1" t="s">
        <v>16</v>
      </c>
    </row>
    <row r="3" spans="1:14" x14ac:dyDescent="0.35">
      <c r="A3" s="1">
        <v>1002</v>
      </c>
      <c r="B3" s="1" t="s">
        <v>19</v>
      </c>
      <c r="C3" s="1" t="s">
        <v>20</v>
      </c>
      <c r="D3" s="1" t="s">
        <v>22</v>
      </c>
      <c r="E3" s="1" t="str" cm="1">
        <f t="array" ref="E3:F3">_xlfn.XLOOKUP(D3,N3:N11,L3:M11)</f>
        <v>10/10/2015</v>
      </c>
      <c r="F3" s="1" t="str">
        <v>Pam.Beasley@DunderMifflin.com</v>
      </c>
      <c r="G3" s="1">
        <v>30</v>
      </c>
      <c r="H3" s="1" t="s">
        <v>21</v>
      </c>
      <c r="I3" s="1" t="s">
        <v>23</v>
      </c>
      <c r="J3" s="1">
        <v>36000</v>
      </c>
      <c r="K3" s="2">
        <v>36229</v>
      </c>
      <c r="L3" s="3" t="s">
        <v>59</v>
      </c>
      <c r="M3" s="1" t="s">
        <v>24</v>
      </c>
      <c r="N3" s="1" t="s">
        <v>22</v>
      </c>
    </row>
    <row r="4" spans="1:14" x14ac:dyDescent="0.35">
      <c r="A4" s="1">
        <v>1003</v>
      </c>
      <c r="B4" s="1" t="s">
        <v>25</v>
      </c>
      <c r="C4" s="1" t="s">
        <v>26</v>
      </c>
      <c r="D4" s="1" t="s">
        <v>27</v>
      </c>
      <c r="E4" s="1" t="str" cm="1">
        <f t="array" ref="E4:F4">_xlfn.XLOOKUP(D4,N4:N12,L4:M12)</f>
        <v>10/10/2016</v>
      </c>
      <c r="F4" s="1" t="str">
        <v>Dwight.Schrute@AOL.com</v>
      </c>
      <c r="G4" s="1">
        <v>29</v>
      </c>
      <c r="H4" s="1" t="s">
        <v>15</v>
      </c>
      <c r="I4" s="1" t="s">
        <v>17</v>
      </c>
      <c r="J4" s="1">
        <v>63000</v>
      </c>
      <c r="K4" s="2">
        <v>36623</v>
      </c>
      <c r="L4" s="3" t="s">
        <v>60</v>
      </c>
      <c r="M4" s="1" t="s">
        <v>28</v>
      </c>
      <c r="N4" s="1" t="s">
        <v>27</v>
      </c>
    </row>
    <row r="5" spans="1:14" x14ac:dyDescent="0.35">
      <c r="A5" s="1">
        <v>1004</v>
      </c>
      <c r="B5" s="1" t="s">
        <v>29</v>
      </c>
      <c r="C5" s="1" t="s">
        <v>30</v>
      </c>
      <c r="D5" s="1" t="s">
        <v>31</v>
      </c>
      <c r="E5" s="1" t="str" cm="1">
        <f t="array" ref="E5:F5">_xlfn.XLOOKUP(D5,N5:N13,L5:M13)</f>
        <v>10/10/2017</v>
      </c>
      <c r="F5" s="1" t="str">
        <v>Angela.Martin@DunderMifflin.com</v>
      </c>
      <c r="G5" s="1">
        <v>31</v>
      </c>
      <c r="H5" s="1" t="s">
        <v>21</v>
      </c>
      <c r="I5" s="1" t="s">
        <v>32</v>
      </c>
      <c r="J5" s="1">
        <v>47000</v>
      </c>
      <c r="K5" s="2">
        <v>36647</v>
      </c>
      <c r="L5" s="3" t="s">
        <v>61</v>
      </c>
      <c r="M5" s="1" t="s">
        <v>33</v>
      </c>
      <c r="N5" s="1" t="s">
        <v>31</v>
      </c>
    </row>
    <row r="6" spans="1:14" x14ac:dyDescent="0.35">
      <c r="A6" s="1">
        <v>1005</v>
      </c>
      <c r="B6" s="1" t="s">
        <v>34</v>
      </c>
      <c r="C6" s="1" t="s">
        <v>35</v>
      </c>
      <c r="D6" s="1" t="s">
        <v>36</v>
      </c>
      <c r="E6" s="1" t="str" cm="1">
        <f t="array" ref="E6:F6">_xlfn.XLOOKUP(D6,N6:N14,L6:M14)</f>
        <v>10/10/2018</v>
      </c>
      <c r="F6" s="1" t="str">
        <v>Toby.Flenderson@DunderMifflinCorporate.com</v>
      </c>
      <c r="G6" s="1">
        <v>32</v>
      </c>
      <c r="H6" s="1" t="s">
        <v>15</v>
      </c>
      <c r="I6" s="1" t="s">
        <v>37</v>
      </c>
      <c r="J6" s="1">
        <v>50000</v>
      </c>
      <c r="K6" s="2">
        <v>37047</v>
      </c>
      <c r="L6" s="3" t="s">
        <v>62</v>
      </c>
      <c r="M6" s="1" t="s">
        <v>38</v>
      </c>
      <c r="N6" s="1" t="s">
        <v>36</v>
      </c>
    </row>
    <row r="7" spans="1:14" x14ac:dyDescent="0.35">
      <c r="A7" s="1">
        <v>1006</v>
      </c>
      <c r="B7" s="1" t="s">
        <v>39</v>
      </c>
      <c r="C7" s="1" t="s">
        <v>40</v>
      </c>
      <c r="D7" s="1" t="s">
        <v>41</v>
      </c>
      <c r="E7" s="1" t="str" cm="1">
        <f t="array" ref="E7:F7">_xlfn.XLOOKUP(D7,N7:N15,L7:M15)</f>
        <v>10/10/2019</v>
      </c>
      <c r="F7" s="1" t="str">
        <v>Michael.Scott@DunderMifflin.com</v>
      </c>
      <c r="G7" s="1">
        <v>35</v>
      </c>
      <c r="H7" s="1" t="s">
        <v>15</v>
      </c>
      <c r="I7" s="1" t="s">
        <v>42</v>
      </c>
      <c r="J7" s="1">
        <v>65000</v>
      </c>
      <c r="K7" s="2">
        <v>37047</v>
      </c>
      <c r="L7" s="3" t="s">
        <v>63</v>
      </c>
      <c r="M7" s="1" t="s">
        <v>43</v>
      </c>
      <c r="N7" s="1" t="s">
        <v>41</v>
      </c>
    </row>
    <row r="8" spans="1:14" x14ac:dyDescent="0.35">
      <c r="A8" s="1">
        <v>1007</v>
      </c>
      <c r="B8" s="1" t="s">
        <v>44</v>
      </c>
      <c r="C8" s="1" t="s">
        <v>45</v>
      </c>
      <c r="D8" s="1" t="s">
        <v>46</v>
      </c>
      <c r="E8" s="1" t="str" cm="1">
        <f t="array" ref="E8:F8">_xlfn.XLOOKUP(D8,N8:N16,L8:M16)</f>
        <v>10/10/2020</v>
      </c>
      <c r="F8" s="1" t="str">
        <v>Meredith.Palmer@Yahoo.com</v>
      </c>
      <c r="G8" s="1">
        <v>32</v>
      </c>
      <c r="H8" s="1" t="s">
        <v>21</v>
      </c>
      <c r="I8" s="1" t="s">
        <v>47</v>
      </c>
      <c r="J8" s="1">
        <v>41000</v>
      </c>
      <c r="K8" s="2">
        <v>37844</v>
      </c>
      <c r="L8" s="3" t="s">
        <v>64</v>
      </c>
      <c r="M8" s="1" t="s">
        <v>48</v>
      </c>
      <c r="N8" s="1" t="s">
        <v>46</v>
      </c>
    </row>
    <row r="9" spans="1:14" x14ac:dyDescent="0.35">
      <c r="A9" s="1">
        <v>1008</v>
      </c>
      <c r="B9" s="1" t="s">
        <v>49</v>
      </c>
      <c r="C9" s="1" t="s">
        <v>50</v>
      </c>
      <c r="D9" s="1" t="s">
        <v>51</v>
      </c>
      <c r="E9" s="1" t="str" cm="1">
        <f t="array" ref="E9:F9">_xlfn.XLOOKUP(D9,N9:N17,L9:M17)</f>
        <v>10/10/2021</v>
      </c>
      <c r="F9" s="1" t="str">
        <v>Stanley.Hudson@gmail.com</v>
      </c>
      <c r="G9" s="1">
        <v>38</v>
      </c>
      <c r="H9" s="1" t="s">
        <v>15</v>
      </c>
      <c r="I9" s="1" t="s">
        <v>17</v>
      </c>
      <c r="J9" s="1">
        <v>48000</v>
      </c>
      <c r="K9" s="2">
        <v>37505</v>
      </c>
      <c r="L9" s="3" t="s">
        <v>65</v>
      </c>
      <c r="M9" s="1" t="s">
        <v>52</v>
      </c>
      <c r="N9" s="1" t="s">
        <v>51</v>
      </c>
    </row>
    <row r="10" spans="1:14" x14ac:dyDescent="0.35">
      <c r="A10" s="1">
        <v>1009</v>
      </c>
      <c r="B10" s="1" t="s">
        <v>53</v>
      </c>
      <c r="C10" s="1" t="s">
        <v>54</v>
      </c>
      <c r="D10" s="1" t="s">
        <v>55</v>
      </c>
      <c r="E10" s="1" t="str" cm="1">
        <f t="array" ref="E10:F10">_xlfn.XLOOKUP(D10,N10:N18,L10:M18)</f>
        <v>10/10/2022</v>
      </c>
      <c r="F10" s="1" t="str">
        <v>Kevin.Malone@DunderMifflin.com</v>
      </c>
      <c r="G10" s="1">
        <v>31</v>
      </c>
      <c r="H10" s="1" t="s">
        <v>15</v>
      </c>
      <c r="I10" s="1" t="s">
        <v>32</v>
      </c>
      <c r="J10" s="1">
        <v>42000</v>
      </c>
      <c r="K10" s="2">
        <v>37902</v>
      </c>
      <c r="L10" s="3" t="s">
        <v>66</v>
      </c>
      <c r="M10" s="1" t="s">
        <v>56</v>
      </c>
      <c r="N10" s="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161EC-9A5E-424D-894A-45FBCE2A5766}">
  <dimension ref="A1:O15"/>
  <sheetViews>
    <sheetView topLeftCell="B1" workbookViewId="0">
      <selection activeCell="G1" sqref="G1:I1"/>
    </sheetView>
  </sheetViews>
  <sheetFormatPr defaultRowHeight="14.5" x14ac:dyDescent="0.35"/>
  <cols>
    <col min="1" max="1" width="16.1796875" bestFit="1" customWidth="1"/>
    <col min="2" max="2" width="11.54296875" bestFit="1" customWidth="1"/>
    <col min="3" max="3" width="10.1796875" bestFit="1" customWidth="1"/>
    <col min="4" max="4" width="10.81640625" bestFit="1" customWidth="1"/>
    <col min="5" max="5" width="4.453125" bestFit="1" customWidth="1"/>
    <col min="6" max="6" width="7.54296875" bestFit="1" customWidth="1"/>
    <col min="7" max="7" width="44.1796875" bestFit="1" customWidth="1"/>
    <col min="8" max="9" width="44.1796875" customWidth="1"/>
    <col min="10" max="10" width="17.1796875" bestFit="1" customWidth="1"/>
    <col min="11" max="11" width="6.54296875" bestFit="1" customWidth="1"/>
    <col min="12" max="12" width="10.453125" bestFit="1" customWidth="1"/>
    <col min="13" max="13" width="11.453125" bestFit="1" customWidth="1"/>
    <col min="14" max="14" width="44.1796875" bestFit="1" customWidth="1"/>
    <col min="15" max="15" width="16.1796875" bestFit="1" customWidth="1"/>
  </cols>
  <sheetData>
    <row r="1" spans="1:15" x14ac:dyDescent="0.3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6</v>
      </c>
      <c r="H1" s="5" t="s">
        <v>67</v>
      </c>
      <c r="I1" s="5" t="s">
        <v>68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5">
      <c r="A2" s="1" t="s">
        <v>16</v>
      </c>
      <c r="B2" s="1">
        <v>1001</v>
      </c>
      <c r="C2" s="1" t="s">
        <v>13</v>
      </c>
      <c r="D2" s="1" t="s">
        <v>14</v>
      </c>
      <c r="E2" s="1">
        <v>30</v>
      </c>
      <c r="F2" s="1" t="s">
        <v>15</v>
      </c>
      <c r="G2" s="1" t="str">
        <f>_xlfn.XLOOKUP(A2,O2:O10,N2:N10,"Not_Found")</f>
        <v>Jim.Halpert@DunderMifflin.com</v>
      </c>
      <c r="H2" s="1" t="str">
        <f>_xlfn.XLOOKUP("*"&amp;A2,O2:O10,N2:N10,"Not_Found",2)</f>
        <v>Jim.Halpert@DunderMifflin.com</v>
      </c>
      <c r="I2" s="1" t="str">
        <f>_xlfn.XLOOKUP("*"&amp;A2&amp;"*",O2:O10,N2:N10,"Not_Found",2)</f>
        <v>Jim.Halpert@DunderMifflin.com</v>
      </c>
      <c r="J2" s="1" t="s">
        <v>17</v>
      </c>
      <c r="K2" s="1">
        <v>45000</v>
      </c>
      <c r="L2" s="2">
        <v>37197</v>
      </c>
      <c r="M2" s="2">
        <v>42253</v>
      </c>
      <c r="N2" s="1" t="s">
        <v>18</v>
      </c>
      <c r="O2" s="1" t="s">
        <v>16</v>
      </c>
    </row>
    <row r="3" spans="1:15" x14ac:dyDescent="0.35">
      <c r="A3" s="1" t="s">
        <v>20</v>
      </c>
      <c r="B3" s="1">
        <v>1002</v>
      </c>
      <c r="C3" s="1" t="s">
        <v>19</v>
      </c>
      <c r="D3" s="1" t="s">
        <v>20</v>
      </c>
      <c r="E3" s="1">
        <v>30</v>
      </c>
      <c r="F3" s="1" t="s">
        <v>21</v>
      </c>
      <c r="G3" s="1" t="str">
        <f t="shared" ref="G3:G15" si="0">_xlfn.XLOOKUP(A3,O3:O11,N3:N11,"Not_Found")</f>
        <v>Not_Found</v>
      </c>
      <c r="H3" s="1" t="str">
        <f t="shared" ref="H3:H10" si="1">_xlfn.XLOOKUP("*"&amp;A3,O3:O11,N3:N11,"Not_Found",2)</f>
        <v>Pam.Beasley@DunderMifflin.com</v>
      </c>
      <c r="I3" s="1" t="str">
        <f t="shared" ref="I3:I10" si="2">_xlfn.XLOOKUP("*"&amp;A3&amp;"*",O3:O11,N3:N11,"Not_Found",2)</f>
        <v>Pam.Beasley@DunderMifflin.com</v>
      </c>
      <c r="J3" s="1" t="s">
        <v>23</v>
      </c>
      <c r="K3" s="1">
        <v>36000</v>
      </c>
      <c r="L3" s="2">
        <v>36436</v>
      </c>
      <c r="M3" s="2">
        <v>42287</v>
      </c>
      <c r="N3" s="1" t="s">
        <v>24</v>
      </c>
      <c r="O3" s="1" t="s">
        <v>22</v>
      </c>
    </row>
    <row r="4" spans="1:15" x14ac:dyDescent="0.35">
      <c r="A4" s="1" t="s">
        <v>27</v>
      </c>
      <c r="B4" s="1">
        <v>1003</v>
      </c>
      <c r="C4" s="1" t="s">
        <v>25</v>
      </c>
      <c r="D4" s="1" t="s">
        <v>26</v>
      </c>
      <c r="E4" s="1">
        <v>29</v>
      </c>
      <c r="F4" s="1" t="s">
        <v>15</v>
      </c>
      <c r="G4" s="1" t="str">
        <f t="shared" si="0"/>
        <v>Dwight.Schrute@AOL.com</v>
      </c>
      <c r="H4" s="1" t="str">
        <f t="shared" si="1"/>
        <v>Dwight.Schrute@AOL.com</v>
      </c>
      <c r="I4" s="1" t="str">
        <f t="shared" si="2"/>
        <v>Dwight.Schrute@AOL.com</v>
      </c>
      <c r="J4" s="1" t="s">
        <v>17</v>
      </c>
      <c r="K4" s="1">
        <v>63000</v>
      </c>
      <c r="L4" s="2">
        <v>36711</v>
      </c>
      <c r="M4" s="2">
        <v>42986</v>
      </c>
      <c r="N4" s="1" t="s">
        <v>28</v>
      </c>
      <c r="O4" s="1" t="s">
        <v>27</v>
      </c>
    </row>
    <row r="5" spans="1:15" x14ac:dyDescent="0.35">
      <c r="A5" s="1" t="s">
        <v>31</v>
      </c>
      <c r="B5" s="1">
        <v>1004</v>
      </c>
      <c r="C5" s="1" t="s">
        <v>29</v>
      </c>
      <c r="D5" s="1" t="s">
        <v>30</v>
      </c>
      <c r="E5" s="1">
        <v>31</v>
      </c>
      <c r="F5" s="1" t="s">
        <v>21</v>
      </c>
      <c r="G5" s="1" t="str">
        <f t="shared" si="0"/>
        <v>Angela.Martin@DunderMifflin.com</v>
      </c>
      <c r="H5" s="1" t="str">
        <f t="shared" si="1"/>
        <v>Angela.Martin@DunderMifflin.com</v>
      </c>
      <c r="I5" s="1" t="str">
        <f t="shared" si="2"/>
        <v>Angela.Martin@DunderMifflin.com</v>
      </c>
      <c r="J5" s="1" t="s">
        <v>32</v>
      </c>
      <c r="K5" s="1">
        <v>47000</v>
      </c>
      <c r="L5" s="2">
        <v>36530</v>
      </c>
      <c r="M5" s="2">
        <v>42341</v>
      </c>
      <c r="N5" s="1" t="s">
        <v>33</v>
      </c>
      <c r="O5" s="1" t="s">
        <v>31</v>
      </c>
    </row>
    <row r="6" spans="1:15" x14ac:dyDescent="0.35">
      <c r="A6" s="1" t="s">
        <v>69</v>
      </c>
      <c r="B6" s="1">
        <v>1005</v>
      </c>
      <c r="C6" s="1" t="s">
        <v>34</v>
      </c>
      <c r="D6" s="1" t="s">
        <v>35</v>
      </c>
      <c r="E6" s="1">
        <v>32</v>
      </c>
      <c r="F6" s="1" t="s">
        <v>15</v>
      </c>
      <c r="G6" s="1" t="str">
        <f t="shared" si="0"/>
        <v>Not_Found</v>
      </c>
      <c r="H6" s="1" t="str">
        <f t="shared" si="1"/>
        <v>Not_Found</v>
      </c>
      <c r="I6" s="1" t="str">
        <f t="shared" si="2"/>
        <v>Toby.Flenderson@DunderMifflinCorporate.com</v>
      </c>
      <c r="J6" s="1" t="s">
        <v>37</v>
      </c>
      <c r="K6" s="1">
        <v>50000</v>
      </c>
      <c r="L6" s="2">
        <v>37017</v>
      </c>
      <c r="M6" s="2">
        <v>42977</v>
      </c>
      <c r="N6" s="1" t="s">
        <v>38</v>
      </c>
      <c r="O6" s="1" t="s">
        <v>36</v>
      </c>
    </row>
    <row r="7" spans="1:15" x14ac:dyDescent="0.35">
      <c r="A7" s="1" t="s">
        <v>41</v>
      </c>
      <c r="B7" s="1">
        <v>1006</v>
      </c>
      <c r="C7" s="1" t="s">
        <v>39</v>
      </c>
      <c r="D7" s="1" t="s">
        <v>40</v>
      </c>
      <c r="E7" s="1">
        <v>35</v>
      </c>
      <c r="F7" s="1" t="s">
        <v>15</v>
      </c>
      <c r="G7" s="1" t="str">
        <f t="shared" si="0"/>
        <v>Michael.Scott@DunderMifflin.com</v>
      </c>
      <c r="H7" s="1" t="str">
        <f t="shared" si="1"/>
        <v>Michael.Scott@DunderMifflin.com</v>
      </c>
      <c r="I7" s="1" t="str">
        <f t="shared" si="2"/>
        <v>Michael.Scott@DunderMifflin.com</v>
      </c>
      <c r="J7" s="1" t="s">
        <v>42</v>
      </c>
      <c r="K7" s="1">
        <v>65000</v>
      </c>
      <c r="L7" s="2">
        <v>37017</v>
      </c>
      <c r="M7" s="2">
        <v>41528</v>
      </c>
      <c r="N7" s="1" t="s">
        <v>43</v>
      </c>
      <c r="O7" s="1" t="s">
        <v>41</v>
      </c>
    </row>
    <row r="8" spans="1:15" x14ac:dyDescent="0.35">
      <c r="A8" s="1" t="s">
        <v>46</v>
      </c>
      <c r="B8" s="1">
        <v>1007</v>
      </c>
      <c r="C8" s="1" t="s">
        <v>44</v>
      </c>
      <c r="D8" s="1" t="s">
        <v>45</v>
      </c>
      <c r="E8" s="1">
        <v>32</v>
      </c>
      <c r="F8" s="1" t="s">
        <v>21</v>
      </c>
      <c r="G8" s="1" t="str">
        <f t="shared" si="0"/>
        <v>Meredith.Palmer@Yahoo.com</v>
      </c>
      <c r="H8" s="1" t="str">
        <f t="shared" si="1"/>
        <v>Meredith.Palmer@Yahoo.com</v>
      </c>
      <c r="I8" s="1" t="str">
        <f t="shared" si="2"/>
        <v>Meredith.Palmer@Yahoo.com</v>
      </c>
      <c r="J8" s="1" t="s">
        <v>47</v>
      </c>
      <c r="K8" s="1">
        <v>41000</v>
      </c>
      <c r="L8" s="2">
        <v>37933</v>
      </c>
      <c r="M8" s="2">
        <v>41528</v>
      </c>
      <c r="N8" s="1" t="s">
        <v>48</v>
      </c>
      <c r="O8" s="1" t="s">
        <v>46</v>
      </c>
    </row>
    <row r="9" spans="1:15" x14ac:dyDescent="0.35">
      <c r="A9" s="1" t="s">
        <v>51</v>
      </c>
      <c r="B9" s="1">
        <v>1008</v>
      </c>
      <c r="C9" s="1" t="s">
        <v>49</v>
      </c>
      <c r="D9" s="1" t="s">
        <v>50</v>
      </c>
      <c r="E9" s="1">
        <v>38</v>
      </c>
      <c r="F9" s="1" t="s">
        <v>15</v>
      </c>
      <c r="G9" s="1" t="str">
        <f t="shared" si="0"/>
        <v>Stanley.Hudson@gmail.com</v>
      </c>
      <c r="H9" s="1" t="str">
        <f t="shared" si="1"/>
        <v>Stanley.Hudson@gmail.com</v>
      </c>
      <c r="I9" s="1" t="str">
        <f t="shared" si="2"/>
        <v>Stanley.Hudson@gmail.com</v>
      </c>
      <c r="J9" s="1" t="s">
        <v>17</v>
      </c>
      <c r="K9" s="1">
        <v>48000</v>
      </c>
      <c r="L9" s="2">
        <v>37416</v>
      </c>
      <c r="M9" s="2">
        <v>42116</v>
      </c>
      <c r="N9" s="1" t="s">
        <v>52</v>
      </c>
      <c r="O9" s="1" t="s">
        <v>51</v>
      </c>
    </row>
    <row r="10" spans="1:15" x14ac:dyDescent="0.35">
      <c r="A10" s="1" t="s">
        <v>55</v>
      </c>
      <c r="B10" s="1">
        <v>1009</v>
      </c>
      <c r="C10" s="1" t="s">
        <v>53</v>
      </c>
      <c r="D10" s="1" t="s">
        <v>54</v>
      </c>
      <c r="E10" s="1">
        <v>31</v>
      </c>
      <c r="F10" s="1" t="s">
        <v>15</v>
      </c>
      <c r="G10" s="1" t="str">
        <f t="shared" si="0"/>
        <v>Kevin.Malone@DunderMifflin.com</v>
      </c>
      <c r="H10" s="1" t="str">
        <f t="shared" si="1"/>
        <v>Kevin.Malone@DunderMifflin.com</v>
      </c>
      <c r="I10" s="1" t="str">
        <f t="shared" si="2"/>
        <v>Kevin.Malone@DunderMifflin.com</v>
      </c>
      <c r="J10" s="1" t="s">
        <v>32</v>
      </c>
      <c r="K10" s="1">
        <v>42000</v>
      </c>
      <c r="L10" s="2">
        <v>37843</v>
      </c>
      <c r="M10" s="2">
        <v>42116</v>
      </c>
      <c r="N10" s="1" t="s">
        <v>56</v>
      </c>
      <c r="O10" s="1" t="s">
        <v>55</v>
      </c>
    </row>
    <row r="11" spans="1:15" x14ac:dyDescent="0.35">
      <c r="A11" s="1" t="s">
        <v>16</v>
      </c>
      <c r="B11" s="1">
        <v>1001</v>
      </c>
      <c r="C11" s="1" t="s">
        <v>13</v>
      </c>
      <c r="D11" s="1" t="s">
        <v>14</v>
      </c>
      <c r="E11" s="1">
        <v>30</v>
      </c>
      <c r="F11" s="1" t="s">
        <v>15</v>
      </c>
      <c r="G11" s="1" t="str">
        <f t="shared" si="0"/>
        <v>Not_Found</v>
      </c>
    </row>
    <row r="12" spans="1:15" x14ac:dyDescent="0.35">
      <c r="A12" s="1" t="s">
        <v>20</v>
      </c>
      <c r="B12" s="1">
        <v>1002</v>
      </c>
      <c r="C12" s="1" t="s">
        <v>19</v>
      </c>
      <c r="D12" s="1" t="s">
        <v>20</v>
      </c>
      <c r="E12" s="1">
        <v>30</v>
      </c>
      <c r="F12" s="1" t="s">
        <v>21</v>
      </c>
      <c r="G12" s="1" t="str">
        <f t="shared" si="0"/>
        <v>Not_Found</v>
      </c>
    </row>
    <row r="13" spans="1:15" x14ac:dyDescent="0.35">
      <c r="A13" s="1" t="s">
        <v>27</v>
      </c>
      <c r="B13" s="1">
        <v>1003</v>
      </c>
      <c r="C13" s="1" t="s">
        <v>25</v>
      </c>
      <c r="D13" s="1" t="s">
        <v>26</v>
      </c>
      <c r="E13" s="1">
        <v>29</v>
      </c>
      <c r="F13" s="1" t="s">
        <v>15</v>
      </c>
      <c r="G13" s="1" t="str">
        <f t="shared" si="0"/>
        <v>Not_Found</v>
      </c>
    </row>
    <row r="14" spans="1:15" x14ac:dyDescent="0.35">
      <c r="A14" s="1" t="s">
        <v>31</v>
      </c>
      <c r="B14" s="1">
        <v>1004</v>
      </c>
      <c r="C14" s="1" t="s">
        <v>29</v>
      </c>
      <c r="D14" s="1" t="s">
        <v>30</v>
      </c>
      <c r="E14" s="1">
        <v>31</v>
      </c>
      <c r="F14" s="1" t="s">
        <v>21</v>
      </c>
      <c r="G14" s="1" t="str">
        <f t="shared" si="0"/>
        <v>Not_Found</v>
      </c>
    </row>
    <row r="15" spans="1:15" x14ac:dyDescent="0.35">
      <c r="A15" s="1" t="s">
        <v>69</v>
      </c>
      <c r="B15" s="1">
        <v>1005</v>
      </c>
      <c r="C15" s="1" t="s">
        <v>34</v>
      </c>
      <c r="D15" s="1" t="s">
        <v>35</v>
      </c>
      <c r="E15" s="1">
        <v>32</v>
      </c>
      <c r="F15" s="1" t="s">
        <v>15</v>
      </c>
      <c r="G15" s="1" t="str">
        <f t="shared" si="0"/>
        <v>Not_Found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E595-1639-4F3A-8D92-24E5201016C6}">
  <dimension ref="A1:O10"/>
  <sheetViews>
    <sheetView workbookViewId="0">
      <selection activeCell="C13" sqref="C13"/>
    </sheetView>
  </sheetViews>
  <sheetFormatPr defaultRowHeight="14.5" x14ac:dyDescent="0.35"/>
  <cols>
    <col min="1" max="1" width="9.453125" bestFit="1" customWidth="1"/>
    <col min="2" max="2" width="13.7265625" bestFit="1" customWidth="1"/>
    <col min="3" max="3" width="11.54296875" bestFit="1" customWidth="1"/>
    <col min="4" max="4" width="10.1796875" bestFit="1" customWidth="1"/>
    <col min="5" max="5" width="10.81640625" bestFit="1" customWidth="1"/>
    <col min="6" max="6" width="4.453125" bestFit="1" customWidth="1"/>
    <col min="7" max="7" width="7.54296875" bestFit="1" customWidth="1"/>
    <col min="8" max="8" width="44.1796875" bestFit="1" customWidth="1"/>
    <col min="9" max="9" width="17.1796875" bestFit="1" customWidth="1"/>
    <col min="10" max="10" width="6.54296875" bestFit="1" customWidth="1"/>
    <col min="11" max="11" width="10.453125" bestFit="1" customWidth="1"/>
    <col min="12" max="12" width="11.453125" bestFit="1" customWidth="1"/>
    <col min="13" max="13" width="44.1796875" bestFit="1" customWidth="1"/>
    <col min="14" max="15" width="16.1796875" bestFit="1" customWidth="1"/>
  </cols>
  <sheetData>
    <row r="1" spans="1:15" x14ac:dyDescent="0.35">
      <c r="A1" s="5" t="s">
        <v>9</v>
      </c>
      <c r="B1" s="6" t="s">
        <v>70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t="s">
        <v>5</v>
      </c>
    </row>
    <row r="2" spans="1:15" x14ac:dyDescent="0.35">
      <c r="A2" s="2">
        <v>36526</v>
      </c>
      <c r="B2" t="str">
        <f>_xlfn.XLOOKUP(A2,K2:K10,N2:N10,,1)</f>
        <v>Angela Martin</v>
      </c>
      <c r="C2" s="1">
        <v>1001</v>
      </c>
      <c r="D2" s="1" t="s">
        <v>13</v>
      </c>
      <c r="E2" s="1" t="s">
        <v>14</v>
      </c>
      <c r="F2" s="1">
        <v>30</v>
      </c>
      <c r="G2" s="1" t="s">
        <v>15</v>
      </c>
      <c r="H2" s="1" t="str">
        <f>_xlfn.XLOOKUP(O2,N2:N10,M2:M10)</f>
        <v>Jim.Halpert@DunderMifflin.com</v>
      </c>
      <c r="I2" s="1" t="s">
        <v>17</v>
      </c>
      <c r="J2" s="1">
        <v>45000</v>
      </c>
      <c r="K2" s="2">
        <v>37197</v>
      </c>
      <c r="L2" s="2">
        <v>42253</v>
      </c>
      <c r="M2" s="1" t="s">
        <v>18</v>
      </c>
      <c r="N2" s="1" t="s">
        <v>16</v>
      </c>
      <c r="O2" s="1" t="s">
        <v>16</v>
      </c>
    </row>
    <row r="3" spans="1:15" x14ac:dyDescent="0.35">
      <c r="A3" s="2">
        <v>36530</v>
      </c>
      <c r="B3" t="str">
        <f t="shared" ref="B3" si="0">_xlfn.XLOOKUP(A3,K3:K11,N3:N11,,1)</f>
        <v>Angela Martin</v>
      </c>
      <c r="C3" s="1">
        <v>1002</v>
      </c>
      <c r="D3" s="1" t="s">
        <v>19</v>
      </c>
      <c r="E3" s="1" t="s">
        <v>20</v>
      </c>
      <c r="F3" s="1">
        <v>30</v>
      </c>
      <c r="G3" s="1" t="s">
        <v>21</v>
      </c>
      <c r="H3" s="1" t="str">
        <f t="shared" ref="H3:H10" si="1">_xlfn.XLOOKUP(O3,N3:N11,M3:M11)</f>
        <v>Pam.Beasley@DunderMifflin.com</v>
      </c>
      <c r="I3" s="1" t="s">
        <v>23</v>
      </c>
      <c r="J3" s="1">
        <v>36000</v>
      </c>
      <c r="K3" s="2">
        <v>36436</v>
      </c>
      <c r="L3" s="2">
        <v>42287</v>
      </c>
      <c r="M3" s="1" t="s">
        <v>24</v>
      </c>
      <c r="N3" s="1" t="s">
        <v>22</v>
      </c>
      <c r="O3" s="1" t="s">
        <v>22</v>
      </c>
    </row>
    <row r="4" spans="1:15" x14ac:dyDescent="0.35">
      <c r="A4" s="2">
        <v>37017</v>
      </c>
      <c r="B4" t="str">
        <f>_xlfn.XLOOKUP(A4,K2:K10,N2:N10,,,-1)</f>
        <v>Michael Scott</v>
      </c>
      <c r="C4" s="1">
        <v>1003</v>
      </c>
      <c r="D4" s="1" t="s">
        <v>25</v>
      </c>
      <c r="E4" s="1" t="s">
        <v>26</v>
      </c>
      <c r="F4" s="1">
        <v>29</v>
      </c>
      <c r="G4" s="1" t="s">
        <v>15</v>
      </c>
      <c r="H4" s="1" t="str">
        <f t="shared" si="1"/>
        <v>Dwight.Schrute@AOL.com</v>
      </c>
      <c r="I4" s="1" t="s">
        <v>17</v>
      </c>
      <c r="J4" s="1">
        <v>63000</v>
      </c>
      <c r="K4" s="2">
        <v>36711</v>
      </c>
      <c r="L4" s="2">
        <v>42986</v>
      </c>
      <c r="M4" s="1" t="s">
        <v>28</v>
      </c>
      <c r="N4" s="1" t="s">
        <v>27</v>
      </c>
      <c r="O4" s="1" t="s">
        <v>27</v>
      </c>
    </row>
    <row r="5" spans="1:15" x14ac:dyDescent="0.35">
      <c r="A5" s="2">
        <v>37017</v>
      </c>
      <c r="B5" t="str">
        <f>_xlfn.XLOOKUP(A4,K2:K10,N2:N10,,,1)</f>
        <v>Toby Flenderson</v>
      </c>
      <c r="C5" s="1">
        <v>1004</v>
      </c>
      <c r="D5" s="1" t="s">
        <v>29</v>
      </c>
      <c r="E5" s="1" t="s">
        <v>30</v>
      </c>
      <c r="F5" s="1">
        <v>31</v>
      </c>
      <c r="G5" s="1" t="s">
        <v>21</v>
      </c>
      <c r="H5" s="1" t="str">
        <f t="shared" si="1"/>
        <v>Angela.Martin@DunderMifflin.com</v>
      </c>
      <c r="I5" s="1" t="s">
        <v>32</v>
      </c>
      <c r="J5" s="1">
        <v>47000</v>
      </c>
      <c r="K5" s="2">
        <v>36530</v>
      </c>
      <c r="L5" s="2">
        <v>42341</v>
      </c>
      <c r="M5" s="1" t="s">
        <v>33</v>
      </c>
      <c r="N5" s="1" t="s">
        <v>31</v>
      </c>
      <c r="O5" s="1" t="s">
        <v>31</v>
      </c>
    </row>
    <row r="6" spans="1:15" x14ac:dyDescent="0.35">
      <c r="C6" s="1">
        <v>1005</v>
      </c>
      <c r="D6" s="1" t="s">
        <v>34</v>
      </c>
      <c r="E6" s="1" t="s">
        <v>35</v>
      </c>
      <c r="F6" s="1">
        <v>32</v>
      </c>
      <c r="G6" s="1" t="s">
        <v>15</v>
      </c>
      <c r="H6" s="1" t="str">
        <f t="shared" si="1"/>
        <v>Toby.Flenderson@DunderMifflinCorporate.com</v>
      </c>
      <c r="I6" s="1" t="s">
        <v>37</v>
      </c>
      <c r="J6" s="1">
        <v>50000</v>
      </c>
      <c r="K6" s="2">
        <v>37017</v>
      </c>
      <c r="L6" s="2">
        <v>42977</v>
      </c>
      <c r="M6" s="1" t="s">
        <v>38</v>
      </c>
      <c r="N6" s="1" t="s">
        <v>36</v>
      </c>
      <c r="O6" s="1" t="s">
        <v>36</v>
      </c>
    </row>
    <row r="7" spans="1:15" x14ac:dyDescent="0.35">
      <c r="C7" s="1">
        <v>1006</v>
      </c>
      <c r="D7" s="1" t="s">
        <v>39</v>
      </c>
      <c r="E7" s="1" t="s">
        <v>40</v>
      </c>
      <c r="F7" s="1">
        <v>35</v>
      </c>
      <c r="G7" s="1" t="s">
        <v>15</v>
      </c>
      <c r="H7" s="1" t="str">
        <f t="shared" si="1"/>
        <v>Michael.Scott@DunderMifflin.com</v>
      </c>
      <c r="I7" s="1" t="s">
        <v>42</v>
      </c>
      <c r="J7" s="1">
        <v>65000</v>
      </c>
      <c r="K7" s="2">
        <v>37017</v>
      </c>
      <c r="L7" s="2">
        <v>41528</v>
      </c>
      <c r="M7" s="1" t="s">
        <v>43</v>
      </c>
      <c r="N7" s="1" t="s">
        <v>41</v>
      </c>
      <c r="O7" s="1" t="s">
        <v>41</v>
      </c>
    </row>
    <row r="8" spans="1:15" x14ac:dyDescent="0.35">
      <c r="C8" s="1">
        <v>1007</v>
      </c>
      <c r="D8" s="1" t="s">
        <v>44</v>
      </c>
      <c r="E8" s="1" t="s">
        <v>45</v>
      </c>
      <c r="F8" s="1">
        <v>32</v>
      </c>
      <c r="G8" s="1" t="s">
        <v>21</v>
      </c>
      <c r="H8" s="1" t="str">
        <f t="shared" si="1"/>
        <v>Meredith.Palmer@Yahoo.com</v>
      </c>
      <c r="I8" s="1" t="s">
        <v>47</v>
      </c>
      <c r="J8" s="1">
        <v>41000</v>
      </c>
      <c r="K8" s="2">
        <v>37933</v>
      </c>
      <c r="L8" s="2">
        <v>41528</v>
      </c>
      <c r="M8" s="1" t="s">
        <v>48</v>
      </c>
      <c r="N8" s="1" t="s">
        <v>46</v>
      </c>
      <c r="O8" s="1" t="s">
        <v>46</v>
      </c>
    </row>
    <row r="9" spans="1:15" x14ac:dyDescent="0.35">
      <c r="C9" s="1">
        <v>1008</v>
      </c>
      <c r="D9" s="1" t="s">
        <v>49</v>
      </c>
      <c r="E9" s="1" t="s">
        <v>50</v>
      </c>
      <c r="F9" s="1">
        <v>38</v>
      </c>
      <c r="G9" s="1" t="s">
        <v>15</v>
      </c>
      <c r="H9" s="1" t="str">
        <f t="shared" si="1"/>
        <v>Stanley.Hudson@gmail.com</v>
      </c>
      <c r="I9" s="1" t="s">
        <v>17</v>
      </c>
      <c r="J9" s="1">
        <v>48000</v>
      </c>
      <c r="K9" s="2">
        <v>37416</v>
      </c>
      <c r="L9" s="2">
        <v>42116</v>
      </c>
      <c r="M9" s="1" t="s">
        <v>52</v>
      </c>
      <c r="N9" s="1" t="s">
        <v>51</v>
      </c>
      <c r="O9" s="1" t="s">
        <v>51</v>
      </c>
    </row>
    <row r="10" spans="1:15" x14ac:dyDescent="0.35">
      <c r="C10" s="1">
        <v>1009</v>
      </c>
      <c r="D10" s="1" t="s">
        <v>53</v>
      </c>
      <c r="E10" s="1" t="s">
        <v>54</v>
      </c>
      <c r="F10" s="1">
        <v>31</v>
      </c>
      <c r="G10" s="1" t="s">
        <v>15</v>
      </c>
      <c r="H10" s="1" t="str">
        <f t="shared" si="1"/>
        <v>Kevin.Malone@DunderMifflin.com</v>
      </c>
      <c r="I10" s="1" t="s">
        <v>32</v>
      </c>
      <c r="J10" s="1">
        <v>42000</v>
      </c>
      <c r="K10" s="2">
        <v>37843</v>
      </c>
      <c r="L10" s="2">
        <v>42116</v>
      </c>
      <c r="M10" s="1" t="s">
        <v>56</v>
      </c>
      <c r="N10" s="1" t="s">
        <v>55</v>
      </c>
      <c r="O10" s="1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B07A-D9AE-4C9E-8939-3A7B7D9BD420}">
  <dimension ref="A1:R6"/>
  <sheetViews>
    <sheetView tabSelected="1" workbookViewId="0">
      <selection activeCell="F1" sqref="F1:R4"/>
    </sheetView>
  </sheetViews>
  <sheetFormatPr defaultRowHeight="14.5" x14ac:dyDescent="0.35"/>
  <cols>
    <col min="1" max="1" width="13.26953125" bestFit="1" customWidth="1"/>
    <col min="2" max="2" width="20.453125" bestFit="1" customWidth="1"/>
    <col min="6" max="6" width="13.26953125" bestFit="1" customWidth="1"/>
    <col min="7" max="7" width="8.26953125" bestFit="1" customWidth="1"/>
    <col min="8" max="8" width="9" bestFit="1" customWidth="1"/>
    <col min="9" max="9" width="6.7265625" bestFit="1" customWidth="1"/>
    <col min="10" max="10" width="5.26953125" bestFit="1" customWidth="1"/>
    <col min="11" max="11" width="5" bestFit="1" customWidth="1"/>
    <col min="12" max="12" width="5.1796875" bestFit="1" customWidth="1"/>
    <col min="13" max="13" width="4.453125" bestFit="1" customWidth="1"/>
    <col min="14" max="14" width="7.1796875" bestFit="1" customWidth="1"/>
    <col min="15" max="15" width="10.7265625" bestFit="1" customWidth="1"/>
    <col min="16" max="16" width="8.26953125" bestFit="1" customWidth="1"/>
    <col min="17" max="17" width="10.26953125" bestFit="1" customWidth="1"/>
    <col min="18" max="18" width="10.1796875" bestFit="1" customWidth="1"/>
  </cols>
  <sheetData>
    <row r="1" spans="1:18" x14ac:dyDescent="0.35">
      <c r="B1" s="6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</row>
    <row r="2" spans="1:18" x14ac:dyDescent="0.35">
      <c r="A2" t="s">
        <v>84</v>
      </c>
      <c r="B2">
        <f>_xlfn.XLOOKUP(H1,G1:R1,G2:R2)</f>
        <v>310</v>
      </c>
      <c r="F2" t="s">
        <v>84</v>
      </c>
      <c r="G2">
        <v>450</v>
      </c>
      <c r="H2">
        <v>310</v>
      </c>
      <c r="I2">
        <v>150</v>
      </c>
      <c r="J2">
        <v>750</v>
      </c>
      <c r="K2">
        <v>440</v>
      </c>
      <c r="L2">
        <v>485</v>
      </c>
      <c r="M2">
        <v>510</v>
      </c>
      <c r="N2">
        <v>434</v>
      </c>
      <c r="O2">
        <v>328</v>
      </c>
      <c r="P2">
        <v>477</v>
      </c>
      <c r="Q2">
        <v>233</v>
      </c>
      <c r="R2">
        <v>348</v>
      </c>
    </row>
    <row r="3" spans="1:18" x14ac:dyDescent="0.35">
      <c r="A3" t="s">
        <v>85</v>
      </c>
      <c r="B3">
        <f t="shared" ref="B3:B4" si="0">_xlfn.XLOOKUP(H2,G2:R2,G3:R3)</f>
        <v>70</v>
      </c>
      <c r="F3" t="s">
        <v>85</v>
      </c>
      <c r="G3">
        <v>87</v>
      </c>
      <c r="H3">
        <v>70</v>
      </c>
      <c r="I3">
        <v>78</v>
      </c>
      <c r="J3">
        <v>56</v>
      </c>
      <c r="K3">
        <v>58</v>
      </c>
      <c r="L3">
        <v>76</v>
      </c>
      <c r="M3">
        <v>78</v>
      </c>
      <c r="N3">
        <v>51</v>
      </c>
      <c r="O3">
        <v>26</v>
      </c>
      <c r="P3">
        <v>52</v>
      </c>
      <c r="Q3">
        <v>44</v>
      </c>
      <c r="R3">
        <v>45</v>
      </c>
    </row>
    <row r="4" spans="1:18" x14ac:dyDescent="0.35">
      <c r="A4" t="s">
        <v>86</v>
      </c>
      <c r="B4">
        <f t="shared" si="0"/>
        <v>120</v>
      </c>
      <c r="F4" t="s">
        <v>86</v>
      </c>
      <c r="G4">
        <v>200</v>
      </c>
      <c r="H4">
        <v>120</v>
      </c>
      <c r="I4">
        <v>165</v>
      </c>
      <c r="J4">
        <v>156</v>
      </c>
      <c r="K4">
        <v>167</v>
      </c>
      <c r="L4">
        <v>180</v>
      </c>
      <c r="M4">
        <v>130</v>
      </c>
      <c r="N4">
        <v>90</v>
      </c>
      <c r="O4">
        <v>56</v>
      </c>
      <c r="P4">
        <v>78</v>
      </c>
      <c r="Q4">
        <v>130</v>
      </c>
      <c r="R4">
        <v>132</v>
      </c>
    </row>
    <row r="6" spans="1:18" x14ac:dyDescent="0.35">
      <c r="B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B64CB-93C6-46D1-9FB5-F1A07BA05F31}">
  <dimension ref="A1:R9"/>
  <sheetViews>
    <sheetView workbookViewId="0">
      <selection activeCell="E7" sqref="E7"/>
    </sheetView>
  </sheetViews>
  <sheetFormatPr defaultRowHeight="14.5" x14ac:dyDescent="0.35"/>
  <sheetData>
    <row r="1" spans="1:18" x14ac:dyDescent="0.35">
      <c r="B1" s="6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</row>
    <row r="2" spans="1:18" x14ac:dyDescent="0.35">
      <c r="A2" t="s">
        <v>84</v>
      </c>
      <c r="B2">
        <f>_xlfn.XLOOKUP(H1,G1:R1,G2:R2)</f>
        <v>310</v>
      </c>
      <c r="F2" t="s">
        <v>84</v>
      </c>
      <c r="G2">
        <v>450</v>
      </c>
      <c r="H2">
        <v>310</v>
      </c>
      <c r="I2">
        <v>150</v>
      </c>
      <c r="J2">
        <v>750</v>
      </c>
      <c r="K2">
        <v>440</v>
      </c>
      <c r="L2">
        <v>485</v>
      </c>
      <c r="M2">
        <v>510</v>
      </c>
      <c r="N2">
        <v>434</v>
      </c>
      <c r="O2">
        <v>328</v>
      </c>
      <c r="P2">
        <v>477</v>
      </c>
      <c r="Q2">
        <v>233</v>
      </c>
      <c r="R2">
        <v>348</v>
      </c>
    </row>
    <row r="3" spans="1:18" x14ac:dyDescent="0.35">
      <c r="A3" t="s">
        <v>85</v>
      </c>
      <c r="B3">
        <f t="shared" ref="B3:B4" si="0">_xlfn.XLOOKUP(H2,G2:R2,G3:R3)</f>
        <v>70</v>
      </c>
      <c r="F3" t="s">
        <v>85</v>
      </c>
      <c r="G3">
        <v>87</v>
      </c>
      <c r="H3">
        <v>70</v>
      </c>
      <c r="I3">
        <v>78</v>
      </c>
      <c r="J3">
        <v>56</v>
      </c>
      <c r="K3">
        <v>58</v>
      </c>
      <c r="L3">
        <v>76</v>
      </c>
      <c r="M3">
        <v>78</v>
      </c>
      <c r="N3">
        <v>51</v>
      </c>
      <c r="O3">
        <v>26</v>
      </c>
      <c r="P3">
        <v>52</v>
      </c>
      <c r="Q3">
        <v>44</v>
      </c>
      <c r="R3">
        <v>45</v>
      </c>
    </row>
    <row r="4" spans="1:18" x14ac:dyDescent="0.35">
      <c r="A4" t="s">
        <v>86</v>
      </c>
      <c r="B4">
        <f t="shared" si="0"/>
        <v>120</v>
      </c>
      <c r="F4" t="s">
        <v>86</v>
      </c>
      <c r="G4">
        <v>200</v>
      </c>
      <c r="H4">
        <v>120</v>
      </c>
      <c r="I4">
        <v>165</v>
      </c>
      <c r="J4">
        <v>156</v>
      </c>
      <c r="K4">
        <v>167</v>
      </c>
      <c r="L4">
        <v>180</v>
      </c>
      <c r="M4">
        <v>130</v>
      </c>
      <c r="N4">
        <v>90</v>
      </c>
      <c r="O4">
        <v>56</v>
      </c>
      <c r="P4">
        <v>78</v>
      </c>
      <c r="Q4">
        <v>130</v>
      </c>
      <c r="R4">
        <v>132</v>
      </c>
    </row>
    <row r="6" spans="1:18" x14ac:dyDescent="0.35">
      <c r="B6" s="6" t="s">
        <v>87</v>
      </c>
    </row>
    <row r="7" spans="1:18" x14ac:dyDescent="0.35">
      <c r="A7" t="s">
        <v>84</v>
      </c>
      <c r="B7" t="e">
        <f ca="1">SUM(_xlfn.XLOOKUP(H1,G1:R1,G2:R2):_xlfn.XLOOKUP(I1,G1:R1,G2:R2))</f>
        <v>#NAME?</v>
      </c>
    </row>
    <row r="8" spans="1:18" x14ac:dyDescent="0.35">
      <c r="A8" t="s">
        <v>85</v>
      </c>
      <c r="B8" t="e">
        <f ca="1">SUM(_xlfn.XLOOKUP(H2,G2:R2,G3:R3):_xlfn.XLOOKUP(I2,G2:R2,G3:R3))</f>
        <v>#NAME?</v>
      </c>
    </row>
    <row r="9" spans="1:18" x14ac:dyDescent="0.35">
      <c r="A9" t="s">
        <v>86</v>
      </c>
      <c r="B9" t="e">
        <f ca="1">SUM(_xlfn.XLOOKUP(H3,G3:R3,G4:R4):_xlfn.XLOOKUP(I3,G3:R3,G4:R4))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Vlookup</vt:lpstr>
      <vt:lpstr>XlookupMultipleRows</vt:lpstr>
      <vt:lpstr>XlookupExactMatch</vt:lpstr>
      <vt:lpstr>XlookupSearchOrder</vt:lpstr>
      <vt:lpstr>XlookupHorizontal</vt:lpstr>
      <vt:lpstr>XlookupSum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 Gowthamraj</cp:lastModifiedBy>
  <cp:revision/>
  <dcterms:created xsi:type="dcterms:W3CDTF">2023-06-19T10:27:00Z</dcterms:created>
  <dcterms:modified xsi:type="dcterms:W3CDTF">2023-06-20T08:18:47Z</dcterms:modified>
  <cp:category/>
  <cp:contentStatus/>
</cp:coreProperties>
</file>