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W:\Long Term Care\HX131, 2000-2011, Inc, ClaimTerm\Interim Reports_Data_Tables\"/>
    </mc:Choice>
  </mc:AlternateContent>
  <bookViews>
    <workbookView xWindow="0" yWindow="0" windowWidth="19560" windowHeight="8028"/>
  </bookViews>
  <sheets>
    <sheet name="Model 1" sheetId="1" r:id="rId1"/>
    <sheet name="Model 1 Summary" sheetId="2" r:id="rId2"/>
    <sheet name="Model 2" sheetId="4" r:id="rId3"/>
    <sheet name="Model 2 Summary" sheetId="5" r:id="rId4"/>
  </sheets>
  <definedNames>
    <definedName name="EMBLEMBase" localSheetId="0">'Model 1'!$D$2</definedName>
    <definedName name="EMBLEMBase" localSheetId="2">'Model 2'!$D$2</definedName>
    <definedName name="EMBLEMFac10Fac3" localSheetId="0">'Model 1'!$D$93:$H$158</definedName>
    <definedName name="EMBLEMFac10Fac3" localSheetId="2">'Model 2'!$D$93:$H$158</definedName>
    <definedName name="EMBLEMFac11Fac5" localSheetId="0">'Model 1'!$D$312:$F$331</definedName>
    <definedName name="EMBLEMFac11Fac5" localSheetId="2">'Model 2'!$D$312:$F$331</definedName>
    <definedName name="EMBLEMFac1Fac3" localSheetId="0">'Model 1'!$D$22:$E$87</definedName>
    <definedName name="EMBLEMFac1Fac3" localSheetId="2">'Model 2'!$D$22:$E$87</definedName>
    <definedName name="EMBLEMFac22Fac30" localSheetId="0">'Model 1'!$D$164:$H$185</definedName>
    <definedName name="EMBLEMFac22Fac30" localSheetId="2">'Model 2'!$D$164:$H$185</definedName>
    <definedName name="EMBLEMFac27Fac3" localSheetId="0">'Model 1'!$D$337:$X$402</definedName>
    <definedName name="EMBLEMFac27Fac3" localSheetId="2">'Model 2'!$D$337:$X$402</definedName>
    <definedName name="EMBLEMFac28" localSheetId="0">'Model 1'!$C$8:$C$16</definedName>
    <definedName name="EMBLEMFac28" localSheetId="2">'Model 2'!$C$8:$C$16</definedName>
    <definedName name="EMBLEMFac7Fac3" localSheetId="0">'Model 1'!$D$241:$E$306</definedName>
    <definedName name="EMBLEMFac7Fac3" localSheetId="2">'Model 2'!$D$241:$E$306</definedName>
    <definedName name="EMBLEMFac8Fac5" localSheetId="0">'Model 1'!$D$191:$F$210</definedName>
    <definedName name="EMBLEMFac8Fac5" localSheetId="2">'Model 2'!$D$191:$F$210</definedName>
    <definedName name="EMBLEMFac9Fac5" localSheetId="0">'Model 1'!$D$216:$H$235</definedName>
    <definedName name="EMBLEMFac9Fac5" localSheetId="2">'Model 2'!$D$216:$H$235</definedName>
  </definedNames>
  <calcPr calcId="152511"/>
</workbook>
</file>

<file path=xl/calcChain.xml><?xml version="1.0" encoding="utf-8"?>
<calcChain xmlns="http://schemas.openxmlformats.org/spreadsheetml/2006/main">
  <c r="I4" i="5" l="1"/>
  <c r="I5" i="5" s="1"/>
  <c r="J4" i="5"/>
  <c r="J5" i="5" s="1"/>
  <c r="J6" i="5" s="1"/>
  <c r="J7" i="5" s="1"/>
  <c r="J8" i="5" s="1"/>
  <c r="J9" i="5" s="1"/>
  <c r="J10" i="5" s="1"/>
  <c r="J11" i="5" s="1"/>
  <c r="J12" i="5" s="1"/>
  <c r="J13" i="5" s="1"/>
  <c r="J14" i="5" s="1"/>
  <c r="J15" i="5" s="1"/>
  <c r="J16" i="5" s="1"/>
  <c r="J17" i="5" s="1"/>
  <c r="J18" i="5" s="1"/>
  <c r="J19" i="5" s="1"/>
  <c r="J20" i="5" s="1"/>
  <c r="J21" i="5" s="1"/>
  <c r="J22" i="5" s="1"/>
  <c r="J23" i="5" s="1"/>
  <c r="J24" i="5" s="1"/>
  <c r="J25" i="5" s="1"/>
  <c r="J26" i="5" s="1"/>
  <c r="J27" i="5" s="1"/>
  <c r="J28" i="5" s="1"/>
  <c r="J29" i="5" s="1"/>
  <c r="J30" i="5" s="1"/>
  <c r="J31" i="5" s="1"/>
  <c r="J32" i="5" s="1"/>
  <c r="J33" i="5" s="1"/>
  <c r="J34" i="5" s="1"/>
  <c r="J35" i="5" s="1"/>
  <c r="J36" i="5" s="1"/>
  <c r="J37" i="5" s="1"/>
  <c r="J38" i="5" s="1"/>
  <c r="J39" i="5" s="1"/>
  <c r="J40" i="5" s="1"/>
  <c r="J41" i="5" s="1"/>
  <c r="J42" i="5" s="1"/>
  <c r="J43" i="5" s="1"/>
  <c r="J44" i="5" s="1"/>
  <c r="J45" i="5" s="1"/>
  <c r="J46" i="5" s="1"/>
  <c r="J47" i="5" s="1"/>
  <c r="J48" i="5" s="1"/>
  <c r="J49" i="5" s="1"/>
  <c r="J50" i="5" s="1"/>
  <c r="J51" i="5" s="1"/>
  <c r="J52" i="5" s="1"/>
  <c r="J53" i="5" s="1"/>
  <c r="J54" i="5" s="1"/>
  <c r="J55" i="5" s="1"/>
  <c r="J56" i="5" s="1"/>
  <c r="J57" i="5" s="1"/>
  <c r="J58" i="5" s="1"/>
  <c r="J59" i="5" s="1"/>
  <c r="J60" i="5" s="1"/>
  <c r="J61" i="5" s="1"/>
  <c r="J62" i="5" s="1"/>
  <c r="J63" i="5" s="1"/>
  <c r="J64" i="5" s="1"/>
  <c r="J65" i="5" s="1"/>
  <c r="J66" i="5" s="1"/>
  <c r="J67" i="5" s="1"/>
  <c r="J68" i="5" s="1"/>
  <c r="J69" i="5" s="1"/>
  <c r="J70" i="5" s="1"/>
  <c r="J71" i="5" s="1"/>
  <c r="J72" i="5" s="1"/>
  <c r="J73" i="5" s="1"/>
  <c r="J74" i="5" s="1"/>
  <c r="J75" i="5" s="1"/>
  <c r="J76" i="5" s="1"/>
  <c r="J77" i="5" s="1"/>
  <c r="J78" i="5" s="1"/>
  <c r="J79" i="5" s="1"/>
  <c r="J80" i="5" s="1"/>
  <c r="J81" i="5" s="1"/>
  <c r="J82" i="5" s="1"/>
  <c r="J83" i="5" s="1"/>
  <c r="J84" i="5" s="1"/>
  <c r="J85" i="5" s="1"/>
  <c r="J86" i="5" s="1"/>
  <c r="J87" i="5" s="1"/>
  <c r="J88" i="5" s="1"/>
  <c r="J89" i="5" s="1"/>
  <c r="J90" i="5" s="1"/>
  <c r="J91" i="5" s="1"/>
  <c r="J92" i="5" s="1"/>
  <c r="J93" i="5" s="1"/>
  <c r="J94" i="5" s="1"/>
  <c r="J95" i="5" s="1"/>
  <c r="J96" i="5" s="1"/>
  <c r="J97" i="5" s="1"/>
  <c r="J98" i="5" s="1"/>
  <c r="J99" i="5" s="1"/>
  <c r="J100" i="5" s="1"/>
  <c r="J101" i="5" s="1"/>
  <c r="J102" i="5" s="1"/>
  <c r="J103" i="5" s="1"/>
  <c r="J104" i="5" s="1"/>
  <c r="J105" i="5" s="1"/>
  <c r="J106" i="5" s="1"/>
  <c r="J107" i="5" s="1"/>
  <c r="J108" i="5" s="1"/>
  <c r="J109" i="5" s="1"/>
  <c r="J110" i="5" s="1"/>
  <c r="J111" i="5" s="1"/>
  <c r="J112" i="5" s="1"/>
  <c r="J113" i="5" s="1"/>
  <c r="J114" i="5" s="1"/>
  <c r="J115" i="5" s="1"/>
  <c r="J116" i="5" s="1"/>
  <c r="J117" i="5" s="1"/>
  <c r="J118" i="5" s="1"/>
  <c r="J119" i="5" s="1"/>
  <c r="J120" i="5" s="1"/>
  <c r="J121" i="5" s="1"/>
  <c r="J122" i="5" s="1"/>
  <c r="J123" i="5" s="1"/>
  <c r="J124" i="5" s="1"/>
  <c r="J125" i="5" s="1"/>
  <c r="J126" i="5" s="1"/>
  <c r="J127" i="5" s="1"/>
  <c r="J128" i="5" s="1"/>
  <c r="J129" i="5" s="1"/>
  <c r="J130" i="5" s="1"/>
  <c r="J131" i="5" s="1"/>
  <c r="J132" i="5" s="1"/>
  <c r="J133" i="5" s="1"/>
  <c r="J134" i="5" s="1"/>
  <c r="J135" i="5" s="1"/>
  <c r="G4" i="5"/>
  <c r="G5" i="5"/>
  <c r="A24" i="4"/>
  <c r="A25" i="4"/>
  <c r="A26" i="4" s="1"/>
  <c r="A27" i="4"/>
  <c r="A28" i="4" s="1"/>
  <c r="A29" i="4" s="1"/>
  <c r="A30" i="4" s="1"/>
  <c r="A31" i="4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95" i="4"/>
  <c r="A96" i="4" s="1"/>
  <c r="A97" i="4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M4" i="5"/>
  <c r="M5" i="5" s="1"/>
  <c r="M6" i="5" s="1"/>
  <c r="M7" i="5" s="1"/>
  <c r="M8" i="5" s="1"/>
  <c r="M9" i="5" s="1"/>
  <c r="M10" i="5" s="1"/>
  <c r="M11" i="5" s="1"/>
  <c r="M12" i="5" s="1"/>
  <c r="M13" i="5" s="1"/>
  <c r="M14" i="5" s="1"/>
  <c r="M15" i="5" s="1"/>
  <c r="M16" i="5" s="1"/>
  <c r="M17" i="5" s="1"/>
  <c r="M18" i="5" s="1"/>
  <c r="M19" i="5" s="1"/>
  <c r="M20" i="5" s="1"/>
  <c r="M21" i="5" s="1"/>
  <c r="M22" i="5" s="1"/>
  <c r="M23" i="5" s="1"/>
  <c r="M24" i="5" s="1"/>
  <c r="M25" i="5" s="1"/>
  <c r="M26" i="5" s="1"/>
  <c r="M27" i="5" s="1"/>
  <c r="M28" i="5" s="1"/>
  <c r="M29" i="5" s="1"/>
  <c r="M30" i="5" s="1"/>
  <c r="M31" i="5" s="1"/>
  <c r="M32" i="5" s="1"/>
  <c r="M33" i="5" s="1"/>
  <c r="M34" i="5" s="1"/>
  <c r="M35" i="5" s="1"/>
  <c r="M36" i="5" s="1"/>
  <c r="M37" i="5" s="1"/>
  <c r="M38" i="5" s="1"/>
  <c r="M39" i="5" s="1"/>
  <c r="M40" i="5" s="1"/>
  <c r="M41" i="5" s="1"/>
  <c r="M42" i="5" s="1"/>
  <c r="M43" i="5" s="1"/>
  <c r="M44" i="5" s="1"/>
  <c r="M45" i="5" s="1"/>
  <c r="M46" i="5" s="1"/>
  <c r="M47" i="5" s="1"/>
  <c r="M48" i="5" s="1"/>
  <c r="M49" i="5" s="1"/>
  <c r="M50" i="5" s="1"/>
  <c r="M51" i="5" s="1"/>
  <c r="M52" i="5" s="1"/>
  <c r="M53" i="5" s="1"/>
  <c r="M54" i="5" s="1"/>
  <c r="M55" i="5" s="1"/>
  <c r="M56" i="5" s="1"/>
  <c r="M57" i="5" s="1"/>
  <c r="M58" i="5" s="1"/>
  <c r="M59" i="5" s="1"/>
  <c r="M60" i="5" s="1"/>
  <c r="M61" i="5" s="1"/>
  <c r="M62" i="5" s="1"/>
  <c r="M63" i="5" s="1"/>
  <c r="M64" i="5" s="1"/>
  <c r="M65" i="5" s="1"/>
  <c r="M66" i="5" s="1"/>
  <c r="M67" i="5" s="1"/>
  <c r="M68" i="5" s="1"/>
  <c r="M69" i="5" s="1"/>
  <c r="M70" i="5" s="1"/>
  <c r="M71" i="5" s="1"/>
  <c r="M72" i="5" s="1"/>
  <c r="M73" i="5" s="1"/>
  <c r="M74" i="5" s="1"/>
  <c r="M75" i="5" s="1"/>
  <c r="M76" i="5" s="1"/>
  <c r="M77" i="5" s="1"/>
  <c r="M78" i="5" s="1"/>
  <c r="M79" i="5" s="1"/>
  <c r="M80" i="5" s="1"/>
  <c r="M81" i="5" s="1"/>
  <c r="M82" i="5" s="1"/>
  <c r="M83" i="5" s="1"/>
  <c r="M84" i="5" s="1"/>
  <c r="M85" i="5" s="1"/>
  <c r="M86" i="5" s="1"/>
  <c r="M87" i="5" s="1"/>
  <c r="M88" i="5" s="1"/>
  <c r="M89" i="5" s="1"/>
  <c r="M90" i="5" s="1"/>
  <c r="M91" i="5" s="1"/>
  <c r="M92" i="5" s="1"/>
  <c r="M93" i="5" s="1"/>
  <c r="M94" i="5" s="1"/>
  <c r="M95" i="5" s="1"/>
  <c r="M96" i="5" s="1"/>
  <c r="M97" i="5" s="1"/>
  <c r="M98" i="5" s="1"/>
  <c r="M99" i="5" s="1"/>
  <c r="M100" i="5" s="1"/>
  <c r="M101" i="5" s="1"/>
  <c r="M102" i="5" s="1"/>
  <c r="M103" i="5" s="1"/>
  <c r="M104" i="5" s="1"/>
  <c r="M105" i="5" s="1"/>
  <c r="M106" i="5" s="1"/>
  <c r="M107" i="5" s="1"/>
  <c r="M108" i="5" s="1"/>
  <c r="M109" i="5" s="1"/>
  <c r="M110" i="5" s="1"/>
  <c r="M111" i="5" s="1"/>
  <c r="M112" i="5" s="1"/>
  <c r="M113" i="5" s="1"/>
  <c r="M114" i="5" s="1"/>
  <c r="M115" i="5" s="1"/>
  <c r="M116" i="5" s="1"/>
  <c r="M117" i="5" s="1"/>
  <c r="M118" i="5" s="1"/>
  <c r="M119" i="5" s="1"/>
  <c r="M120" i="5" s="1"/>
  <c r="M121" i="5" s="1"/>
  <c r="M122" i="5" s="1"/>
  <c r="M123" i="5" s="1"/>
  <c r="M124" i="5" s="1"/>
  <c r="M125" i="5" s="1"/>
  <c r="M126" i="5" s="1"/>
  <c r="M127" i="5" s="1"/>
  <c r="M128" i="5" s="1"/>
  <c r="M129" i="5" s="1"/>
  <c r="M130" i="5" s="1"/>
  <c r="M131" i="5" s="1"/>
  <c r="M132" i="5" s="1"/>
  <c r="M133" i="5" s="1"/>
  <c r="M134" i="5" s="1"/>
  <c r="M135" i="5" s="1"/>
  <c r="H5" i="5"/>
  <c r="H6" i="5" s="1"/>
  <c r="H7" i="5"/>
  <c r="H8" i="5" s="1"/>
  <c r="H9" i="5" s="1"/>
  <c r="H10" i="5" s="1"/>
  <c r="H11" i="5"/>
  <c r="A192" i="4"/>
  <c r="A193" i="4"/>
  <c r="A194" i="4" s="1"/>
  <c r="A195" i="4" s="1"/>
  <c r="A196" i="4"/>
  <c r="A197" i="4" s="1"/>
  <c r="A198" i="4" s="1"/>
  <c r="A199" i="4" s="1"/>
  <c r="A200" i="4" s="1"/>
  <c r="A217" i="4"/>
  <c r="A218" i="4" s="1"/>
  <c r="A219" i="4" s="1"/>
  <c r="A220" i="4"/>
  <c r="A221" i="4" s="1"/>
  <c r="A222" i="4"/>
  <c r="A223" i="4" s="1"/>
  <c r="A224" i="4" s="1"/>
  <c r="A225" i="4" s="1"/>
  <c r="A243" i="4"/>
  <c r="A244" i="4"/>
  <c r="A245" i="4" s="1"/>
  <c r="A246" i="4" s="1"/>
  <c r="A247" i="4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  <c r="A302" i="4" s="1"/>
  <c r="A303" i="4" s="1"/>
  <c r="A304" i="4" s="1"/>
  <c r="A305" i="4" s="1"/>
  <c r="A306" i="4" s="1"/>
  <c r="A313" i="4"/>
  <c r="A314" i="4" s="1"/>
  <c r="A315" i="4" s="1"/>
  <c r="A316" i="4"/>
  <c r="A317" i="4" s="1"/>
  <c r="A318" i="4" s="1"/>
  <c r="A319" i="4"/>
  <c r="A320" i="4" s="1"/>
  <c r="A321" i="4" s="1"/>
  <c r="A339" i="4"/>
  <c r="A340" i="4" s="1"/>
  <c r="A341" i="4"/>
  <c r="A342" i="4" s="1"/>
  <c r="A343" i="4" s="1"/>
  <c r="A344" i="4" s="1"/>
  <c r="A345" i="4" s="1"/>
  <c r="A346" i="4" s="1"/>
  <c r="A347" i="4" s="1"/>
  <c r="A348" i="4" s="1"/>
  <c r="A349" i="4" s="1"/>
  <c r="A350" i="4" s="1"/>
  <c r="A351" i="4" s="1"/>
  <c r="A352" i="4" s="1"/>
  <c r="A353" i="4" s="1"/>
  <c r="A354" i="4" s="1"/>
  <c r="A355" i="4" s="1"/>
  <c r="A356" i="4" s="1"/>
  <c r="A357" i="4" s="1"/>
  <c r="A358" i="4" s="1"/>
  <c r="A359" i="4" s="1"/>
  <c r="A360" i="4" s="1"/>
  <c r="A361" i="4" s="1"/>
  <c r="A362" i="4" s="1"/>
  <c r="A363" i="4" s="1"/>
  <c r="A364" i="4" s="1"/>
  <c r="A365" i="4"/>
  <c r="A366" i="4" s="1"/>
  <c r="A367" i="4" s="1"/>
  <c r="A368" i="4" s="1"/>
  <c r="A369" i="4" s="1"/>
  <c r="A370" i="4" s="1"/>
  <c r="A371" i="4" s="1"/>
  <c r="A372" i="4" s="1"/>
  <c r="A373" i="4" s="1"/>
  <c r="A374" i="4" s="1"/>
  <c r="A375" i="4" s="1"/>
  <c r="A376" i="4" s="1"/>
  <c r="A377" i="4" s="1"/>
  <c r="A378" i="4" s="1"/>
  <c r="A379" i="4" s="1"/>
  <c r="A380" i="4" s="1"/>
  <c r="A381" i="4" s="1"/>
  <c r="A382" i="4" s="1"/>
  <c r="A383" i="4" s="1"/>
  <c r="A384" i="4" s="1"/>
  <c r="A385" i="4" s="1"/>
  <c r="A386" i="4" s="1"/>
  <c r="A387" i="4" s="1"/>
  <c r="A388" i="4" s="1"/>
  <c r="A389" i="4" s="1"/>
  <c r="A390" i="4" s="1"/>
  <c r="A391" i="4" s="1"/>
  <c r="A392" i="4" s="1"/>
  <c r="A393" i="4" s="1"/>
  <c r="A394" i="4" s="1"/>
  <c r="A395" i="4" s="1"/>
  <c r="A396" i="4" s="1"/>
  <c r="A397" i="4" s="1"/>
  <c r="A398" i="4" s="1"/>
  <c r="A399" i="4" s="1"/>
  <c r="A400" i="4" s="1"/>
  <c r="A401" i="4" s="1"/>
  <c r="A402" i="4" s="1"/>
  <c r="N11" i="5"/>
  <c r="N9" i="5"/>
  <c r="N8" i="5"/>
  <c r="Q6" i="5"/>
  <c r="K4" i="5"/>
  <c r="Q4" i="5"/>
  <c r="I4" i="2"/>
  <c r="I5" i="2" s="1"/>
  <c r="J4" i="2"/>
  <c r="J5" i="2" s="1"/>
  <c r="J6" i="2" s="1"/>
  <c r="J7" i="2" s="1"/>
  <c r="J8" i="2" s="1"/>
  <c r="J9" i="2" s="1"/>
  <c r="J10" i="2" s="1"/>
  <c r="J11" i="2" s="1"/>
  <c r="J12" i="2" s="1"/>
  <c r="J13" i="2" s="1"/>
  <c r="J14" i="2" s="1"/>
  <c r="J15" i="2" s="1"/>
  <c r="J16" i="2" s="1"/>
  <c r="J17" i="2" s="1"/>
  <c r="J18" i="2" s="1"/>
  <c r="J19" i="2" s="1"/>
  <c r="J20" i="2" s="1"/>
  <c r="J21" i="2" s="1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J57" i="2" s="1"/>
  <c r="J58" i="2" s="1"/>
  <c r="J59" i="2" s="1"/>
  <c r="J60" i="2" s="1"/>
  <c r="J61" i="2" s="1"/>
  <c r="J62" i="2" s="1"/>
  <c r="J63" i="2" s="1"/>
  <c r="J64" i="2" s="1"/>
  <c r="J65" i="2" s="1"/>
  <c r="J66" i="2" s="1"/>
  <c r="J67" i="2" s="1"/>
  <c r="J68" i="2" s="1"/>
  <c r="J69" i="2" s="1"/>
  <c r="J70" i="2" s="1"/>
  <c r="J71" i="2" s="1"/>
  <c r="J72" i="2" s="1"/>
  <c r="J73" i="2" s="1"/>
  <c r="J74" i="2" s="1"/>
  <c r="J75" i="2" s="1"/>
  <c r="J76" i="2" s="1"/>
  <c r="J77" i="2" s="1"/>
  <c r="J78" i="2" s="1"/>
  <c r="J79" i="2" s="1"/>
  <c r="J80" i="2" s="1"/>
  <c r="J81" i="2" s="1"/>
  <c r="J82" i="2" s="1"/>
  <c r="J83" i="2" s="1"/>
  <c r="J84" i="2" s="1"/>
  <c r="J85" i="2" s="1"/>
  <c r="J86" i="2" s="1"/>
  <c r="J87" i="2" s="1"/>
  <c r="J88" i="2" s="1"/>
  <c r="J89" i="2" s="1"/>
  <c r="J90" i="2" s="1"/>
  <c r="J91" i="2" s="1"/>
  <c r="J92" i="2" s="1"/>
  <c r="J93" i="2" s="1"/>
  <c r="J94" i="2" s="1"/>
  <c r="J95" i="2" s="1"/>
  <c r="J96" i="2" s="1"/>
  <c r="J97" i="2" s="1"/>
  <c r="J98" i="2" s="1"/>
  <c r="J99" i="2" s="1"/>
  <c r="J100" i="2" s="1"/>
  <c r="J101" i="2" s="1"/>
  <c r="J102" i="2" s="1"/>
  <c r="J103" i="2" s="1"/>
  <c r="J104" i="2" s="1"/>
  <c r="J105" i="2" s="1"/>
  <c r="J106" i="2" s="1"/>
  <c r="J107" i="2" s="1"/>
  <c r="J108" i="2" s="1"/>
  <c r="J109" i="2" s="1"/>
  <c r="J110" i="2" s="1"/>
  <c r="J111" i="2" s="1"/>
  <c r="J112" i="2" s="1"/>
  <c r="J113" i="2" s="1"/>
  <c r="J114" i="2" s="1"/>
  <c r="J115" i="2" s="1"/>
  <c r="J116" i="2" s="1"/>
  <c r="J117" i="2" s="1"/>
  <c r="J118" i="2" s="1"/>
  <c r="J119" i="2" s="1"/>
  <c r="J120" i="2" s="1"/>
  <c r="J121" i="2" s="1"/>
  <c r="J122" i="2" s="1"/>
  <c r="J123" i="2" s="1"/>
  <c r="J124" i="2" s="1"/>
  <c r="J125" i="2" s="1"/>
  <c r="J126" i="2" s="1"/>
  <c r="J127" i="2" s="1"/>
  <c r="J128" i="2" s="1"/>
  <c r="J129" i="2" s="1"/>
  <c r="J130" i="2" s="1"/>
  <c r="J131" i="2" s="1"/>
  <c r="J132" i="2" s="1"/>
  <c r="J133" i="2" s="1"/>
  <c r="J134" i="2" s="1"/>
  <c r="J135" i="2" s="1"/>
  <c r="G4" i="2"/>
  <c r="G5" i="2"/>
  <c r="A24" i="1"/>
  <c r="A25" i="1"/>
  <c r="A26" i="1"/>
  <c r="A27" i="1"/>
  <c r="A28" i="1" s="1"/>
  <c r="A29" i="1" s="1"/>
  <c r="A30" i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95" i="1"/>
  <c r="A96" i="1"/>
  <c r="A97" i="1"/>
  <c r="A98" i="1" s="1"/>
  <c r="A99" i="1" s="1"/>
  <c r="A100" i="1" s="1"/>
  <c r="A101" i="1" s="1"/>
  <c r="A102" i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M4" i="2"/>
  <c r="M5" i="2" s="1"/>
  <c r="M6" i="2" s="1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M25" i="2" s="1"/>
  <c r="M26" i="2" s="1"/>
  <c r="M27" i="2" s="1"/>
  <c r="M28" i="2" s="1"/>
  <c r="M29" i="2" s="1"/>
  <c r="M30" i="2" s="1"/>
  <c r="M31" i="2" s="1"/>
  <c r="M32" i="2" s="1"/>
  <c r="M33" i="2" s="1"/>
  <c r="M34" i="2" s="1"/>
  <c r="M35" i="2" s="1"/>
  <c r="M36" i="2" s="1"/>
  <c r="M37" i="2" s="1"/>
  <c r="M38" i="2" s="1"/>
  <c r="M39" i="2" s="1"/>
  <c r="M40" i="2" s="1"/>
  <c r="M41" i="2" s="1"/>
  <c r="M42" i="2" s="1"/>
  <c r="M43" i="2" s="1"/>
  <c r="M44" i="2" s="1"/>
  <c r="M45" i="2" s="1"/>
  <c r="M46" i="2" s="1"/>
  <c r="M47" i="2" s="1"/>
  <c r="M48" i="2" s="1"/>
  <c r="M49" i="2" s="1"/>
  <c r="M50" i="2" s="1"/>
  <c r="M51" i="2" s="1"/>
  <c r="M52" i="2" s="1"/>
  <c r="M53" i="2" s="1"/>
  <c r="M54" i="2" s="1"/>
  <c r="M55" i="2" s="1"/>
  <c r="M56" i="2" s="1"/>
  <c r="M57" i="2" s="1"/>
  <c r="M58" i="2" s="1"/>
  <c r="M59" i="2" s="1"/>
  <c r="M60" i="2" s="1"/>
  <c r="M61" i="2" s="1"/>
  <c r="M62" i="2" s="1"/>
  <c r="M63" i="2" s="1"/>
  <c r="M64" i="2" s="1"/>
  <c r="M65" i="2" s="1"/>
  <c r="M66" i="2" s="1"/>
  <c r="M67" i="2" s="1"/>
  <c r="M68" i="2" s="1"/>
  <c r="M69" i="2" s="1"/>
  <c r="M70" i="2" s="1"/>
  <c r="M71" i="2" s="1"/>
  <c r="M72" i="2" s="1"/>
  <c r="M73" i="2" s="1"/>
  <c r="M74" i="2" s="1"/>
  <c r="M75" i="2" s="1"/>
  <c r="M76" i="2" s="1"/>
  <c r="M77" i="2" s="1"/>
  <c r="M78" i="2" s="1"/>
  <c r="M79" i="2" s="1"/>
  <c r="M80" i="2" s="1"/>
  <c r="M81" i="2" s="1"/>
  <c r="M82" i="2" s="1"/>
  <c r="M83" i="2" s="1"/>
  <c r="M84" i="2" s="1"/>
  <c r="M85" i="2" s="1"/>
  <c r="M86" i="2" s="1"/>
  <c r="M87" i="2" s="1"/>
  <c r="M88" i="2" s="1"/>
  <c r="M89" i="2" s="1"/>
  <c r="M90" i="2" s="1"/>
  <c r="M91" i="2" s="1"/>
  <c r="M92" i="2" s="1"/>
  <c r="M93" i="2" s="1"/>
  <c r="M94" i="2" s="1"/>
  <c r="M95" i="2" s="1"/>
  <c r="M96" i="2" s="1"/>
  <c r="M97" i="2" s="1"/>
  <c r="M98" i="2" s="1"/>
  <c r="M99" i="2" s="1"/>
  <c r="M100" i="2" s="1"/>
  <c r="M101" i="2" s="1"/>
  <c r="M102" i="2" s="1"/>
  <c r="M103" i="2" s="1"/>
  <c r="M104" i="2" s="1"/>
  <c r="M105" i="2" s="1"/>
  <c r="M106" i="2" s="1"/>
  <c r="M107" i="2" s="1"/>
  <c r="M108" i="2" s="1"/>
  <c r="M109" i="2" s="1"/>
  <c r="M110" i="2" s="1"/>
  <c r="M111" i="2" s="1"/>
  <c r="M112" i="2" s="1"/>
  <c r="M113" i="2" s="1"/>
  <c r="M114" i="2" s="1"/>
  <c r="M115" i="2" s="1"/>
  <c r="M116" i="2" s="1"/>
  <c r="M117" i="2" s="1"/>
  <c r="M118" i="2" s="1"/>
  <c r="M119" i="2" s="1"/>
  <c r="M120" i="2" s="1"/>
  <c r="M121" i="2" s="1"/>
  <c r="M122" i="2" s="1"/>
  <c r="M123" i="2" s="1"/>
  <c r="M124" i="2" s="1"/>
  <c r="M125" i="2" s="1"/>
  <c r="M126" i="2" s="1"/>
  <c r="M127" i="2" s="1"/>
  <c r="M128" i="2" s="1"/>
  <c r="M129" i="2" s="1"/>
  <c r="M130" i="2" s="1"/>
  <c r="M131" i="2" s="1"/>
  <c r="M132" i="2" s="1"/>
  <c r="M133" i="2" s="1"/>
  <c r="M134" i="2" s="1"/>
  <c r="M135" i="2" s="1"/>
  <c r="H5" i="2"/>
  <c r="A192" i="1"/>
  <c r="A193" i="1"/>
  <c r="A194" i="1" s="1"/>
  <c r="A195" i="1" s="1"/>
  <c r="A196" i="1" s="1"/>
  <c r="A197" i="1" s="1"/>
  <c r="A198" i="1" s="1"/>
  <c r="A199" i="1" s="1"/>
  <c r="A200" i="1" s="1"/>
  <c r="A217" i="1"/>
  <c r="A218" i="1" s="1"/>
  <c r="A219" i="1" s="1"/>
  <c r="A220" i="1" s="1"/>
  <c r="A221" i="1" s="1"/>
  <c r="A222" i="1" s="1"/>
  <c r="A223" i="1"/>
  <c r="A224" i="1" s="1"/>
  <c r="A225" i="1" s="1"/>
  <c r="A243" i="1"/>
  <c r="A244" i="1"/>
  <c r="A245" i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313" i="1"/>
  <c r="A314" i="1"/>
  <c r="A315" i="1"/>
  <c r="A316" i="1" s="1"/>
  <c r="A317" i="1" s="1"/>
  <c r="A318" i="1" s="1"/>
  <c r="A319" i="1" s="1"/>
  <c r="A320" i="1" s="1"/>
  <c r="A321" i="1" s="1"/>
  <c r="A339" i="1"/>
  <c r="A340" i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H6" i="2"/>
  <c r="H7" i="2"/>
  <c r="Q5" i="2" l="1"/>
  <c r="A322" i="1"/>
  <c r="A323" i="1" s="1"/>
  <c r="A324" i="1" s="1"/>
  <c r="A325" i="1" s="1"/>
  <c r="A326" i="1" s="1"/>
  <c r="A327" i="1" s="1"/>
  <c r="A328" i="1" s="1"/>
  <c r="A329" i="1" s="1"/>
  <c r="A330" i="1" s="1"/>
  <c r="A331" i="1" s="1"/>
  <c r="Q6" i="2"/>
  <c r="A201" i="1"/>
  <c r="A202" i="1" s="1"/>
  <c r="A203" i="1" s="1"/>
  <c r="A204" i="1" s="1"/>
  <c r="A205" i="1" s="1"/>
  <c r="A206" i="1" s="1"/>
  <c r="A207" i="1" s="1"/>
  <c r="A208" i="1" s="1"/>
  <c r="A209" i="1" s="1"/>
  <c r="A210" i="1" s="1"/>
  <c r="N5" i="2"/>
  <c r="N4" i="2"/>
  <c r="A55" i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K4" i="2"/>
  <c r="A226" i="1"/>
  <c r="A227" i="1" s="1"/>
  <c r="A228" i="1" s="1"/>
  <c r="A229" i="1" s="1"/>
  <c r="A230" i="1" s="1"/>
  <c r="A231" i="1" s="1"/>
  <c r="A232" i="1" s="1"/>
  <c r="A233" i="1" s="1"/>
  <c r="A234" i="1" s="1"/>
  <c r="A235" i="1" s="1"/>
  <c r="O4" i="2"/>
  <c r="A126" i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L4" i="2"/>
  <c r="L5" i="2"/>
  <c r="Q4" i="2"/>
  <c r="A274" i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P4" i="2"/>
  <c r="N7" i="2"/>
  <c r="O7" i="2"/>
  <c r="Q7" i="2"/>
  <c r="H8" i="2"/>
  <c r="N6" i="2"/>
  <c r="R5" i="5"/>
  <c r="G6" i="5"/>
  <c r="L5" i="5"/>
  <c r="S5" i="5" s="1"/>
  <c r="K5" i="5"/>
  <c r="P5" i="5"/>
  <c r="R5" i="2"/>
  <c r="P5" i="2"/>
  <c r="K5" i="2"/>
  <c r="G6" i="2"/>
  <c r="A226" i="4"/>
  <c r="A227" i="4" s="1"/>
  <c r="A228" i="4" s="1"/>
  <c r="A229" i="4" s="1"/>
  <c r="A230" i="4" s="1"/>
  <c r="A231" i="4" s="1"/>
  <c r="A232" i="4" s="1"/>
  <c r="A233" i="4" s="1"/>
  <c r="A234" i="4" s="1"/>
  <c r="A235" i="4" s="1"/>
  <c r="O10" i="5"/>
  <c r="O8" i="5"/>
  <c r="O6" i="5"/>
  <c r="O4" i="5"/>
  <c r="O7" i="5"/>
  <c r="O5" i="5"/>
  <c r="O9" i="5"/>
  <c r="A201" i="4"/>
  <c r="A202" i="4" s="1"/>
  <c r="A203" i="4" s="1"/>
  <c r="A204" i="4" s="1"/>
  <c r="A205" i="4" s="1"/>
  <c r="A206" i="4" s="1"/>
  <c r="A207" i="4" s="1"/>
  <c r="A208" i="4" s="1"/>
  <c r="A209" i="4" s="1"/>
  <c r="A210" i="4" s="1"/>
  <c r="N6" i="5"/>
  <c r="N5" i="5"/>
  <c r="N4" i="5"/>
  <c r="S4" i="5" s="1"/>
  <c r="N7" i="5"/>
  <c r="N10" i="5"/>
  <c r="H12" i="5"/>
  <c r="O11" i="5"/>
  <c r="Q11" i="5"/>
  <c r="A126" i="4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L4" i="5"/>
  <c r="P4" i="5"/>
  <c r="R4" i="2"/>
  <c r="O6" i="2"/>
  <c r="O5" i="2"/>
  <c r="A322" i="4"/>
  <c r="A323" i="4" s="1"/>
  <c r="A324" i="4" s="1"/>
  <c r="A325" i="4" s="1"/>
  <c r="A326" i="4" s="1"/>
  <c r="A327" i="4" s="1"/>
  <c r="A328" i="4" s="1"/>
  <c r="A329" i="4" s="1"/>
  <c r="A330" i="4" s="1"/>
  <c r="A331" i="4" s="1"/>
  <c r="Q9" i="5"/>
  <c r="Q7" i="5"/>
  <c r="Q5" i="5"/>
  <c r="Q10" i="5"/>
  <c r="Q8" i="5"/>
  <c r="R4" i="5"/>
  <c r="S5" i="2"/>
  <c r="I6" i="2"/>
  <c r="S4" i="2"/>
  <c r="I6" i="5"/>
  <c r="Q8" i="2" l="1"/>
  <c r="H9" i="2"/>
  <c r="O8" i="2"/>
  <c r="N8" i="2"/>
  <c r="R6" i="5"/>
  <c r="G7" i="5"/>
  <c r="P6" i="5"/>
  <c r="K6" i="5"/>
  <c r="S6" i="5" s="1"/>
  <c r="L6" i="5"/>
  <c r="R6" i="2"/>
  <c r="G7" i="2"/>
  <c r="P6" i="2"/>
  <c r="K6" i="2"/>
  <c r="L6" i="2"/>
  <c r="S6" i="2" s="1"/>
  <c r="Q12" i="5"/>
  <c r="H13" i="5"/>
  <c r="N12" i="5"/>
  <c r="O12" i="5"/>
  <c r="I7" i="2"/>
  <c r="I7" i="5"/>
  <c r="H14" i="5" l="1"/>
  <c r="O13" i="5"/>
  <c r="Q13" i="5"/>
  <c r="N13" i="5"/>
  <c r="R7" i="2"/>
  <c r="P7" i="2"/>
  <c r="S7" i="2" s="1"/>
  <c r="K7" i="2"/>
  <c r="G8" i="2"/>
  <c r="L7" i="2"/>
  <c r="R7" i="5"/>
  <c r="G8" i="5"/>
  <c r="L7" i="5"/>
  <c r="P7" i="5"/>
  <c r="K7" i="5"/>
  <c r="S7" i="5" s="1"/>
  <c r="O9" i="2"/>
  <c r="N9" i="2"/>
  <c r="H10" i="2"/>
  <c r="Q9" i="2"/>
  <c r="I8" i="2"/>
  <c r="I8" i="5"/>
  <c r="R8" i="2" l="1"/>
  <c r="L8" i="2"/>
  <c r="G9" i="2"/>
  <c r="K8" i="2"/>
  <c r="S8" i="2" s="1"/>
  <c r="P8" i="2"/>
  <c r="R8" i="5"/>
  <c r="G9" i="5"/>
  <c r="P8" i="5"/>
  <c r="K8" i="5"/>
  <c r="L8" i="5"/>
  <c r="O10" i="2"/>
  <c r="N10" i="2"/>
  <c r="H11" i="2"/>
  <c r="Q10" i="2"/>
  <c r="Q14" i="5"/>
  <c r="N14" i="5"/>
  <c r="O14" i="5"/>
  <c r="H15" i="5"/>
  <c r="I9" i="2"/>
  <c r="I9" i="5"/>
  <c r="S8" i="5"/>
  <c r="H16" i="5" l="1"/>
  <c r="O15" i="5"/>
  <c r="N15" i="5"/>
  <c r="Q15" i="5"/>
  <c r="R9" i="5"/>
  <c r="G10" i="5"/>
  <c r="L9" i="5"/>
  <c r="P9" i="5"/>
  <c r="S9" i="5" s="1"/>
  <c r="K9" i="5"/>
  <c r="R9" i="2"/>
  <c r="G10" i="2"/>
  <c r="K9" i="2"/>
  <c r="S9" i="2" s="1"/>
  <c r="L9" i="2"/>
  <c r="P9" i="2"/>
  <c r="Q11" i="2"/>
  <c r="H12" i="2"/>
  <c r="N11" i="2"/>
  <c r="O11" i="2"/>
  <c r="I10" i="2"/>
  <c r="I10" i="5"/>
  <c r="O12" i="2" l="1"/>
  <c r="Q12" i="2"/>
  <c r="H13" i="2"/>
  <c r="N12" i="2"/>
  <c r="R10" i="2"/>
  <c r="K10" i="2"/>
  <c r="P10" i="2"/>
  <c r="L10" i="2"/>
  <c r="G11" i="2"/>
  <c r="R10" i="5"/>
  <c r="G11" i="5"/>
  <c r="K10" i="5"/>
  <c r="S10" i="5" s="1"/>
  <c r="L10" i="5"/>
  <c r="P10" i="5"/>
  <c r="Q16" i="5"/>
  <c r="H17" i="5"/>
  <c r="O16" i="5"/>
  <c r="N16" i="5"/>
  <c r="I11" i="2"/>
  <c r="S10" i="2"/>
  <c r="I11" i="5"/>
  <c r="H18" i="5" l="1"/>
  <c r="O17" i="5"/>
  <c r="N17" i="5"/>
  <c r="Q17" i="5"/>
  <c r="R11" i="5"/>
  <c r="G12" i="5"/>
  <c r="K11" i="5"/>
  <c r="S11" i="5" s="1"/>
  <c r="L11" i="5"/>
  <c r="P11" i="5"/>
  <c r="O13" i="2"/>
  <c r="N13" i="2"/>
  <c r="H14" i="2"/>
  <c r="Q13" i="2"/>
  <c r="R11" i="2"/>
  <c r="K11" i="2"/>
  <c r="P11" i="2"/>
  <c r="S11" i="2" s="1"/>
  <c r="L11" i="2"/>
  <c r="G12" i="2"/>
  <c r="I12" i="2"/>
  <c r="I12" i="5"/>
  <c r="R12" i="2" l="1"/>
  <c r="L12" i="2"/>
  <c r="G13" i="2"/>
  <c r="P12" i="2"/>
  <c r="S12" i="2" s="1"/>
  <c r="K12" i="2"/>
  <c r="R12" i="5"/>
  <c r="L12" i="5"/>
  <c r="K12" i="5"/>
  <c r="S12" i="5" s="1"/>
  <c r="G13" i="5"/>
  <c r="P12" i="5"/>
  <c r="O14" i="2"/>
  <c r="Q14" i="2"/>
  <c r="H15" i="2"/>
  <c r="N14" i="2"/>
  <c r="Q18" i="5"/>
  <c r="H19" i="5"/>
  <c r="O18" i="5"/>
  <c r="N18" i="5"/>
  <c r="I13" i="2"/>
  <c r="I13" i="5"/>
  <c r="H20" i="5" l="1"/>
  <c r="O19" i="5"/>
  <c r="Q19" i="5"/>
  <c r="N19" i="5"/>
  <c r="R13" i="2"/>
  <c r="P13" i="2"/>
  <c r="K13" i="2"/>
  <c r="L13" i="2"/>
  <c r="G14" i="2"/>
  <c r="Q15" i="2"/>
  <c r="H16" i="2"/>
  <c r="O15" i="2"/>
  <c r="N15" i="2"/>
  <c r="R13" i="5"/>
  <c r="G14" i="5"/>
  <c r="L13" i="5"/>
  <c r="P13" i="5"/>
  <c r="K13" i="5"/>
  <c r="S13" i="5" s="1"/>
  <c r="I14" i="2"/>
  <c r="S13" i="2"/>
  <c r="I14" i="5"/>
  <c r="N16" i="2" l="1"/>
  <c r="O16" i="2"/>
  <c r="H17" i="2"/>
  <c r="Q16" i="2"/>
  <c r="R14" i="5"/>
  <c r="L14" i="5"/>
  <c r="G15" i="5"/>
  <c r="P14" i="5"/>
  <c r="S14" i="5" s="1"/>
  <c r="K14" i="5"/>
  <c r="R14" i="2"/>
  <c r="K14" i="2"/>
  <c r="P14" i="2"/>
  <c r="S14" i="2" s="1"/>
  <c r="L14" i="2"/>
  <c r="G15" i="2"/>
  <c r="Q20" i="5"/>
  <c r="H21" i="5"/>
  <c r="O20" i="5"/>
  <c r="N20" i="5"/>
  <c r="I15" i="2"/>
  <c r="I15" i="5"/>
  <c r="O17" i="2" l="1"/>
  <c r="N17" i="2"/>
  <c r="H18" i="2"/>
  <c r="Q17" i="2"/>
  <c r="R15" i="2"/>
  <c r="L15" i="2"/>
  <c r="G16" i="2"/>
  <c r="K15" i="2"/>
  <c r="S15" i="2" s="1"/>
  <c r="P15" i="2"/>
  <c r="H22" i="5"/>
  <c r="O21" i="5"/>
  <c r="N21" i="5"/>
  <c r="Q21" i="5"/>
  <c r="R15" i="5"/>
  <c r="G16" i="5"/>
  <c r="L15" i="5"/>
  <c r="P15" i="5"/>
  <c r="K15" i="5"/>
  <c r="S15" i="5" s="1"/>
  <c r="I16" i="2"/>
  <c r="I16" i="5"/>
  <c r="Q22" i="5" l="1"/>
  <c r="N22" i="5"/>
  <c r="H23" i="5"/>
  <c r="O22" i="5"/>
  <c r="R16" i="5"/>
  <c r="L16" i="5"/>
  <c r="S16" i="5" s="1"/>
  <c r="G17" i="5"/>
  <c r="K16" i="5"/>
  <c r="P16" i="5"/>
  <c r="R16" i="2"/>
  <c r="G17" i="2"/>
  <c r="K16" i="2"/>
  <c r="S16" i="2" s="1"/>
  <c r="L16" i="2"/>
  <c r="P16" i="2"/>
  <c r="O18" i="2"/>
  <c r="N18" i="2"/>
  <c r="Q18" i="2"/>
  <c r="H19" i="2"/>
  <c r="I17" i="2"/>
  <c r="I17" i="5"/>
  <c r="Q19" i="2" l="1"/>
  <c r="H20" i="2"/>
  <c r="O19" i="2"/>
  <c r="N19" i="2"/>
  <c r="R17" i="2"/>
  <c r="K17" i="2"/>
  <c r="P17" i="2"/>
  <c r="L17" i="2"/>
  <c r="S17" i="2" s="1"/>
  <c r="G18" i="2"/>
  <c r="R17" i="5"/>
  <c r="G18" i="5"/>
  <c r="P17" i="5"/>
  <c r="S17" i="5" s="1"/>
  <c r="K17" i="5"/>
  <c r="L17" i="5"/>
  <c r="H24" i="5"/>
  <c r="O23" i="5"/>
  <c r="Q23" i="5"/>
  <c r="N23" i="5"/>
  <c r="I18" i="2"/>
  <c r="I18" i="5"/>
  <c r="Q24" i="5" l="1"/>
  <c r="H25" i="5"/>
  <c r="O24" i="5"/>
  <c r="N24" i="5"/>
  <c r="O20" i="2"/>
  <c r="Q20" i="2"/>
  <c r="H21" i="2"/>
  <c r="N20" i="2"/>
  <c r="R18" i="5"/>
  <c r="L18" i="5"/>
  <c r="G19" i="5"/>
  <c r="P18" i="5"/>
  <c r="S18" i="5" s="1"/>
  <c r="K18" i="5"/>
  <c r="R18" i="2"/>
  <c r="K18" i="2"/>
  <c r="S18" i="2" s="1"/>
  <c r="L18" i="2"/>
  <c r="G19" i="2"/>
  <c r="P18" i="2"/>
  <c r="I19" i="2"/>
  <c r="I19" i="5"/>
  <c r="R19" i="5" l="1"/>
  <c r="G20" i="5"/>
  <c r="K19" i="5"/>
  <c r="P19" i="5"/>
  <c r="L19" i="5"/>
  <c r="O21" i="2"/>
  <c r="N21" i="2"/>
  <c r="H22" i="2"/>
  <c r="Q21" i="2"/>
  <c r="H26" i="5"/>
  <c r="O25" i="5"/>
  <c r="Q25" i="5"/>
  <c r="N25" i="5"/>
  <c r="R19" i="2"/>
  <c r="K19" i="2"/>
  <c r="P19" i="2"/>
  <c r="L19" i="2"/>
  <c r="G20" i="2"/>
  <c r="I20" i="2"/>
  <c r="S19" i="2"/>
  <c r="I20" i="5"/>
  <c r="S19" i="5"/>
  <c r="O22" i="2" l="1"/>
  <c r="N22" i="2"/>
  <c r="Q22" i="2"/>
  <c r="H23" i="2"/>
  <c r="R20" i="2"/>
  <c r="L20" i="2"/>
  <c r="S20" i="2" s="1"/>
  <c r="G21" i="2"/>
  <c r="P20" i="2"/>
  <c r="K20" i="2"/>
  <c r="Q26" i="5"/>
  <c r="H27" i="5"/>
  <c r="O26" i="5"/>
  <c r="N26" i="5"/>
  <c r="R20" i="5"/>
  <c r="L20" i="5"/>
  <c r="K20" i="5"/>
  <c r="G21" i="5"/>
  <c r="P20" i="5"/>
  <c r="S20" i="5" s="1"/>
  <c r="I21" i="2"/>
  <c r="I21" i="5"/>
  <c r="O23" i="2" l="1"/>
  <c r="H24" i="2"/>
  <c r="Q23" i="2"/>
  <c r="N23" i="2"/>
  <c r="H28" i="5"/>
  <c r="O27" i="5"/>
  <c r="N27" i="5"/>
  <c r="Q27" i="5"/>
  <c r="R21" i="2"/>
  <c r="P21" i="2"/>
  <c r="K21" i="2"/>
  <c r="L21" i="2"/>
  <c r="S21" i="2" s="1"/>
  <c r="G22" i="2"/>
  <c r="R21" i="5"/>
  <c r="G22" i="5"/>
  <c r="L21" i="5"/>
  <c r="P21" i="5"/>
  <c r="K21" i="5"/>
  <c r="S21" i="5" s="1"/>
  <c r="I22" i="2"/>
  <c r="I22" i="5"/>
  <c r="R22" i="5" l="1"/>
  <c r="L22" i="5"/>
  <c r="G23" i="5"/>
  <c r="K22" i="5"/>
  <c r="S22" i="5" s="1"/>
  <c r="P22" i="5"/>
  <c r="H25" i="2"/>
  <c r="O24" i="2"/>
  <c r="N24" i="2"/>
  <c r="Q24" i="2"/>
  <c r="R22" i="2"/>
  <c r="K22" i="2"/>
  <c r="L22" i="2"/>
  <c r="S22" i="2" s="1"/>
  <c r="G23" i="2"/>
  <c r="P22" i="2"/>
  <c r="Q28" i="5"/>
  <c r="H29" i="5"/>
  <c r="N28" i="5"/>
  <c r="O28" i="5"/>
  <c r="I23" i="2"/>
  <c r="I23" i="5"/>
  <c r="H30" i="5" l="1"/>
  <c r="O29" i="5"/>
  <c r="N29" i="5"/>
  <c r="Q29" i="5"/>
  <c r="O25" i="2"/>
  <c r="Q25" i="2"/>
  <c r="H26" i="2"/>
  <c r="N25" i="2"/>
  <c r="R23" i="5"/>
  <c r="G24" i="5"/>
  <c r="P23" i="5"/>
  <c r="L23" i="5"/>
  <c r="S23" i="5" s="1"/>
  <c r="K23" i="5"/>
  <c r="R23" i="2"/>
  <c r="G24" i="2"/>
  <c r="L23" i="2"/>
  <c r="S23" i="2" s="1"/>
  <c r="P23" i="2"/>
  <c r="K23" i="2"/>
  <c r="I24" i="2"/>
  <c r="I24" i="5"/>
  <c r="O26" i="2" l="1"/>
  <c r="Q26" i="2"/>
  <c r="H27" i="2"/>
  <c r="N26" i="2"/>
  <c r="R24" i="5"/>
  <c r="L24" i="5"/>
  <c r="P24" i="5"/>
  <c r="G25" i="5"/>
  <c r="K24" i="5"/>
  <c r="R24" i="2"/>
  <c r="S24" i="2" s="1"/>
  <c r="K24" i="2"/>
  <c r="L24" i="2"/>
  <c r="P24" i="2"/>
  <c r="G25" i="2"/>
  <c r="Q30" i="5"/>
  <c r="O30" i="5"/>
  <c r="N30" i="5"/>
  <c r="H31" i="5"/>
  <c r="I25" i="2"/>
  <c r="I25" i="5"/>
  <c r="S24" i="5"/>
  <c r="H32" i="5" l="1"/>
  <c r="O31" i="5"/>
  <c r="N31" i="5"/>
  <c r="Q31" i="5"/>
  <c r="R25" i="2"/>
  <c r="K25" i="2"/>
  <c r="P25" i="2"/>
  <c r="L25" i="2"/>
  <c r="G26" i="2"/>
  <c r="R25" i="5"/>
  <c r="G26" i="5"/>
  <c r="K25" i="5"/>
  <c r="S25" i="5" s="1"/>
  <c r="L25" i="5"/>
  <c r="P25" i="5"/>
  <c r="N27" i="2"/>
  <c r="Q27" i="2"/>
  <c r="O27" i="2"/>
  <c r="H28" i="2"/>
  <c r="I26" i="2"/>
  <c r="S25" i="2"/>
  <c r="I26" i="5"/>
  <c r="R26" i="5" l="1"/>
  <c r="L26" i="5"/>
  <c r="G27" i="5"/>
  <c r="K26" i="5"/>
  <c r="S26" i="5" s="1"/>
  <c r="P26" i="5"/>
  <c r="O28" i="2"/>
  <c r="N28" i="2"/>
  <c r="Q28" i="2"/>
  <c r="H29" i="2"/>
  <c r="R26" i="2"/>
  <c r="L26" i="2"/>
  <c r="G27" i="2"/>
  <c r="P26" i="2"/>
  <c r="K26" i="2"/>
  <c r="S26" i="2" s="1"/>
  <c r="Q32" i="5"/>
  <c r="H33" i="5"/>
  <c r="O32" i="5"/>
  <c r="N32" i="5"/>
  <c r="I27" i="2"/>
  <c r="I27" i="5"/>
  <c r="H34" i="5" l="1"/>
  <c r="O33" i="5"/>
  <c r="Q33" i="5"/>
  <c r="N33" i="5"/>
  <c r="R27" i="2"/>
  <c r="G28" i="2"/>
  <c r="P27" i="2"/>
  <c r="K27" i="2"/>
  <c r="S27" i="2" s="1"/>
  <c r="L27" i="2"/>
  <c r="R27" i="5"/>
  <c r="G28" i="5"/>
  <c r="L27" i="5"/>
  <c r="S27" i="5" s="1"/>
  <c r="P27" i="5"/>
  <c r="K27" i="5"/>
  <c r="O29" i="2"/>
  <c r="Q29" i="2"/>
  <c r="H30" i="2"/>
  <c r="N29" i="2"/>
  <c r="I28" i="2"/>
  <c r="I28" i="5"/>
  <c r="R28" i="2" l="1"/>
  <c r="K28" i="2"/>
  <c r="P28" i="2"/>
  <c r="G29" i="2"/>
  <c r="L28" i="2"/>
  <c r="R28" i="5"/>
  <c r="L28" i="5"/>
  <c r="G29" i="5"/>
  <c r="K28" i="5"/>
  <c r="P28" i="5"/>
  <c r="O30" i="2"/>
  <c r="Q30" i="2"/>
  <c r="N30" i="2"/>
  <c r="H31" i="2"/>
  <c r="Q34" i="5"/>
  <c r="H35" i="5"/>
  <c r="O34" i="5"/>
  <c r="N34" i="5"/>
  <c r="I29" i="2"/>
  <c r="S28" i="2"/>
  <c r="I29" i="5"/>
  <c r="S28" i="5"/>
  <c r="H36" i="5" l="1"/>
  <c r="O35" i="5"/>
  <c r="N35" i="5"/>
  <c r="Q35" i="5"/>
  <c r="R29" i="5"/>
  <c r="G30" i="5"/>
  <c r="L29" i="5"/>
  <c r="P29" i="5"/>
  <c r="S29" i="5" s="1"/>
  <c r="K29" i="5"/>
  <c r="R29" i="2"/>
  <c r="K29" i="2"/>
  <c r="P29" i="2"/>
  <c r="S29" i="2" s="1"/>
  <c r="L29" i="2"/>
  <c r="G30" i="2"/>
  <c r="O31" i="2"/>
  <c r="H32" i="2"/>
  <c r="Q31" i="2"/>
  <c r="N31" i="2"/>
  <c r="I30" i="2"/>
  <c r="I30" i="5"/>
  <c r="O32" i="2" l="1"/>
  <c r="H33" i="2"/>
  <c r="Q32" i="2"/>
  <c r="N32" i="2"/>
  <c r="R30" i="2"/>
  <c r="L30" i="2"/>
  <c r="G31" i="2"/>
  <c r="K30" i="2"/>
  <c r="S30" i="2" s="1"/>
  <c r="P30" i="2"/>
  <c r="R30" i="5"/>
  <c r="L30" i="5"/>
  <c r="G31" i="5"/>
  <c r="K30" i="5"/>
  <c r="P30" i="5"/>
  <c r="S30" i="5" s="1"/>
  <c r="Q36" i="5"/>
  <c r="H37" i="5"/>
  <c r="N36" i="5"/>
  <c r="O36" i="5"/>
  <c r="I31" i="2"/>
  <c r="I31" i="5"/>
  <c r="H38" i="5" l="1"/>
  <c r="O37" i="5"/>
  <c r="N37" i="5"/>
  <c r="Q37" i="5"/>
  <c r="R31" i="5"/>
  <c r="G32" i="5"/>
  <c r="P31" i="5"/>
  <c r="K31" i="5"/>
  <c r="S31" i="5" s="1"/>
  <c r="L31" i="5"/>
  <c r="R31" i="2"/>
  <c r="G32" i="2"/>
  <c r="L31" i="2"/>
  <c r="S31" i="2" s="1"/>
  <c r="P31" i="2"/>
  <c r="K31" i="2"/>
  <c r="O33" i="2"/>
  <c r="Q33" i="2"/>
  <c r="H34" i="2"/>
  <c r="N33" i="2"/>
  <c r="I32" i="2"/>
  <c r="I32" i="5"/>
  <c r="R32" i="5" l="1"/>
  <c r="L32" i="5"/>
  <c r="P32" i="5"/>
  <c r="G33" i="5"/>
  <c r="K32" i="5"/>
  <c r="R32" i="2"/>
  <c r="K32" i="2"/>
  <c r="L32" i="2"/>
  <c r="P32" i="2"/>
  <c r="G33" i="2"/>
  <c r="O34" i="2"/>
  <c r="Q34" i="2"/>
  <c r="N34" i="2"/>
  <c r="H35" i="2"/>
  <c r="Q38" i="5"/>
  <c r="O38" i="5"/>
  <c r="H39" i="5"/>
  <c r="N38" i="5"/>
  <c r="I33" i="2"/>
  <c r="S32" i="2"/>
  <c r="I33" i="5"/>
  <c r="S32" i="5"/>
  <c r="R33" i="5" l="1"/>
  <c r="G34" i="5"/>
  <c r="K33" i="5"/>
  <c r="P33" i="5"/>
  <c r="L33" i="5"/>
  <c r="H36" i="2"/>
  <c r="O35" i="2"/>
  <c r="N35" i="2"/>
  <c r="Q35" i="2"/>
  <c r="R33" i="2"/>
  <c r="K33" i="2"/>
  <c r="P33" i="2"/>
  <c r="L33" i="2"/>
  <c r="G34" i="2"/>
  <c r="H40" i="5"/>
  <c r="O39" i="5"/>
  <c r="Q39" i="5"/>
  <c r="N39" i="5"/>
  <c r="I34" i="2"/>
  <c r="S33" i="2"/>
  <c r="S33" i="5"/>
  <c r="I34" i="5"/>
  <c r="Q40" i="5" l="1"/>
  <c r="H41" i="5"/>
  <c r="O40" i="5"/>
  <c r="N40" i="5"/>
  <c r="R34" i="2"/>
  <c r="L34" i="2"/>
  <c r="S34" i="2" s="1"/>
  <c r="G35" i="2"/>
  <c r="P34" i="2"/>
  <c r="K34" i="2"/>
  <c r="O36" i="2"/>
  <c r="H37" i="2"/>
  <c r="Q36" i="2"/>
  <c r="N36" i="2"/>
  <c r="R34" i="5"/>
  <c r="L34" i="5"/>
  <c r="G35" i="5"/>
  <c r="K34" i="5"/>
  <c r="P34" i="5"/>
  <c r="S34" i="5" s="1"/>
  <c r="I35" i="2"/>
  <c r="I35" i="5"/>
  <c r="R35" i="5" l="1"/>
  <c r="G36" i="5"/>
  <c r="L35" i="5"/>
  <c r="P35" i="5"/>
  <c r="K35" i="5"/>
  <c r="O37" i="2"/>
  <c r="Q37" i="2"/>
  <c r="N37" i="2"/>
  <c r="H38" i="2"/>
  <c r="R35" i="2"/>
  <c r="G36" i="2"/>
  <c r="L35" i="2"/>
  <c r="P35" i="2"/>
  <c r="K35" i="2"/>
  <c r="S35" i="2" s="1"/>
  <c r="H42" i="5"/>
  <c r="O41" i="5"/>
  <c r="Q41" i="5"/>
  <c r="N41" i="5"/>
  <c r="I36" i="2"/>
  <c r="I36" i="5"/>
  <c r="S35" i="5"/>
  <c r="Q42" i="5" l="1"/>
  <c r="N42" i="5"/>
  <c r="H43" i="5"/>
  <c r="O42" i="5"/>
  <c r="R36" i="2"/>
  <c r="L36" i="2"/>
  <c r="P36" i="2"/>
  <c r="K36" i="2"/>
  <c r="S36" i="2" s="1"/>
  <c r="G37" i="2"/>
  <c r="R36" i="5"/>
  <c r="L36" i="5"/>
  <c r="K36" i="5"/>
  <c r="G37" i="5"/>
  <c r="P36" i="5"/>
  <c r="O38" i="2"/>
  <c r="N38" i="2"/>
  <c r="H39" i="2"/>
  <c r="Q38" i="2"/>
  <c r="I37" i="2"/>
  <c r="I37" i="5"/>
  <c r="S36" i="5"/>
  <c r="H44" i="5" l="1"/>
  <c r="O43" i="5"/>
  <c r="Q43" i="5"/>
  <c r="N43" i="5"/>
  <c r="O39" i="2"/>
  <c r="N39" i="2"/>
  <c r="H40" i="2"/>
  <c r="Q39" i="2"/>
  <c r="R37" i="5"/>
  <c r="G38" i="5"/>
  <c r="K37" i="5"/>
  <c r="L37" i="5"/>
  <c r="S37" i="5" s="1"/>
  <c r="P37" i="5"/>
  <c r="R37" i="2"/>
  <c r="K37" i="2"/>
  <c r="P37" i="2"/>
  <c r="G38" i="2"/>
  <c r="L37" i="2"/>
  <c r="I38" i="2"/>
  <c r="S37" i="2"/>
  <c r="I38" i="5"/>
  <c r="N40" i="2" l="1"/>
  <c r="H41" i="2"/>
  <c r="O40" i="2"/>
  <c r="Q40" i="2"/>
  <c r="R38" i="5"/>
  <c r="L38" i="5"/>
  <c r="S38" i="5" s="1"/>
  <c r="G39" i="5"/>
  <c r="P38" i="5"/>
  <c r="K38" i="5"/>
  <c r="R38" i="2"/>
  <c r="K38" i="2"/>
  <c r="G39" i="2"/>
  <c r="L38" i="2"/>
  <c r="S38" i="2" s="1"/>
  <c r="P38" i="2"/>
  <c r="Q44" i="5"/>
  <c r="H45" i="5"/>
  <c r="N44" i="5"/>
  <c r="O44" i="5"/>
  <c r="I39" i="2"/>
  <c r="I39" i="5"/>
  <c r="H46" i="5" l="1"/>
  <c r="O45" i="5"/>
  <c r="N45" i="5"/>
  <c r="Q45" i="5"/>
  <c r="R39" i="2"/>
  <c r="G40" i="2"/>
  <c r="K39" i="2"/>
  <c r="L39" i="2"/>
  <c r="S39" i="2" s="1"/>
  <c r="P39" i="2"/>
  <c r="R39" i="5"/>
  <c r="G40" i="5"/>
  <c r="P39" i="5"/>
  <c r="K39" i="5"/>
  <c r="L39" i="5"/>
  <c r="S39" i="5" s="1"/>
  <c r="O41" i="2"/>
  <c r="Q41" i="2"/>
  <c r="H42" i="2"/>
  <c r="N41" i="2"/>
  <c r="I40" i="2"/>
  <c r="I40" i="5"/>
  <c r="R40" i="5" l="1"/>
  <c r="L40" i="5"/>
  <c r="P40" i="5"/>
  <c r="S40" i="5" s="1"/>
  <c r="G41" i="5"/>
  <c r="K40" i="5"/>
  <c r="R40" i="2"/>
  <c r="K40" i="2"/>
  <c r="P40" i="2"/>
  <c r="L40" i="2"/>
  <c r="G41" i="2"/>
  <c r="O42" i="2"/>
  <c r="Q42" i="2"/>
  <c r="H43" i="2"/>
  <c r="N42" i="2"/>
  <c r="Q46" i="5"/>
  <c r="O46" i="5"/>
  <c r="N46" i="5"/>
  <c r="H47" i="5"/>
  <c r="I41" i="2"/>
  <c r="S40" i="2"/>
  <c r="I41" i="5"/>
  <c r="R41" i="5" l="1"/>
  <c r="G42" i="5"/>
  <c r="K41" i="5"/>
  <c r="L41" i="5"/>
  <c r="P41" i="5"/>
  <c r="H48" i="5"/>
  <c r="O47" i="5"/>
  <c r="N47" i="5"/>
  <c r="Q47" i="5"/>
  <c r="R41" i="2"/>
  <c r="K41" i="2"/>
  <c r="P41" i="2"/>
  <c r="L41" i="2"/>
  <c r="G42" i="2"/>
  <c r="N43" i="2"/>
  <c r="Q43" i="2"/>
  <c r="O43" i="2"/>
  <c r="H44" i="2"/>
  <c r="I42" i="2"/>
  <c r="S41" i="2"/>
  <c r="I42" i="5"/>
  <c r="S41" i="5"/>
  <c r="O44" i="2" l="1"/>
  <c r="N44" i="2"/>
  <c r="Q44" i="2"/>
  <c r="H45" i="2"/>
  <c r="R42" i="2"/>
  <c r="L42" i="2"/>
  <c r="S42" i="2" s="1"/>
  <c r="G43" i="2"/>
  <c r="P42" i="2"/>
  <c r="K42" i="2"/>
  <c r="Q48" i="5"/>
  <c r="H49" i="5"/>
  <c r="N48" i="5"/>
  <c r="O48" i="5"/>
  <c r="R42" i="5"/>
  <c r="L42" i="5"/>
  <c r="G43" i="5"/>
  <c r="K42" i="5"/>
  <c r="P42" i="5"/>
  <c r="S42" i="5" s="1"/>
  <c r="I43" i="2"/>
  <c r="I43" i="5"/>
  <c r="R43" i="5" l="1"/>
  <c r="G44" i="5"/>
  <c r="L43" i="5"/>
  <c r="K43" i="5"/>
  <c r="P43" i="5"/>
  <c r="O45" i="2"/>
  <c r="Q45" i="2"/>
  <c r="H46" i="2"/>
  <c r="N45" i="2"/>
  <c r="H50" i="5"/>
  <c r="O49" i="5"/>
  <c r="Q49" i="5"/>
  <c r="N49" i="5"/>
  <c r="R43" i="2"/>
  <c r="G44" i="2"/>
  <c r="P43" i="2"/>
  <c r="K43" i="2"/>
  <c r="S43" i="2" s="1"/>
  <c r="L43" i="2"/>
  <c r="I44" i="2"/>
  <c r="I44" i="5"/>
  <c r="S43" i="5"/>
  <c r="O46" i="2" l="1"/>
  <c r="Q46" i="2"/>
  <c r="H47" i="2"/>
  <c r="N46" i="2"/>
  <c r="R44" i="2"/>
  <c r="K44" i="2"/>
  <c r="S44" i="2" s="1"/>
  <c r="P44" i="2"/>
  <c r="G45" i="2"/>
  <c r="L44" i="2"/>
  <c r="Q50" i="5"/>
  <c r="H51" i="5"/>
  <c r="N50" i="5"/>
  <c r="O50" i="5"/>
  <c r="R44" i="5"/>
  <c r="L44" i="5"/>
  <c r="G45" i="5"/>
  <c r="K44" i="5"/>
  <c r="P44" i="5"/>
  <c r="S44" i="5" s="1"/>
  <c r="I45" i="2"/>
  <c r="I45" i="5"/>
  <c r="R45" i="5" l="1"/>
  <c r="G46" i="5"/>
  <c r="K45" i="5"/>
  <c r="P45" i="5"/>
  <c r="S45" i="5" s="1"/>
  <c r="L45" i="5"/>
  <c r="R45" i="2"/>
  <c r="K45" i="2"/>
  <c r="P45" i="2"/>
  <c r="S45" i="2" s="1"/>
  <c r="L45" i="2"/>
  <c r="G46" i="2"/>
  <c r="H52" i="5"/>
  <c r="O51" i="5"/>
  <c r="Q51" i="5"/>
  <c r="N51" i="5"/>
  <c r="O47" i="2"/>
  <c r="N47" i="2"/>
  <c r="H48" i="2"/>
  <c r="Q47" i="2"/>
  <c r="I46" i="2"/>
  <c r="I46" i="5"/>
  <c r="Q52" i="5" l="1"/>
  <c r="H53" i="5"/>
  <c r="N52" i="5"/>
  <c r="O52" i="5"/>
  <c r="R46" i="2"/>
  <c r="L46" i="2"/>
  <c r="G47" i="2"/>
  <c r="K46" i="2"/>
  <c r="S46" i="2" s="1"/>
  <c r="P46" i="2"/>
  <c r="R46" i="5"/>
  <c r="L46" i="5"/>
  <c r="S46" i="5" s="1"/>
  <c r="G47" i="5"/>
  <c r="P46" i="5"/>
  <c r="K46" i="5"/>
  <c r="N48" i="2"/>
  <c r="O48" i="2"/>
  <c r="H49" i="2"/>
  <c r="Q48" i="2"/>
  <c r="I47" i="2"/>
  <c r="I47" i="5"/>
  <c r="R47" i="5" l="1"/>
  <c r="G48" i="5"/>
  <c r="P47" i="5"/>
  <c r="K47" i="5"/>
  <c r="S47" i="5" s="1"/>
  <c r="L47" i="5"/>
  <c r="R47" i="2"/>
  <c r="G48" i="2"/>
  <c r="K47" i="2"/>
  <c r="S47" i="2" s="1"/>
  <c r="L47" i="2"/>
  <c r="P47" i="2"/>
  <c r="H54" i="5"/>
  <c r="O53" i="5"/>
  <c r="N53" i="5"/>
  <c r="Q53" i="5"/>
  <c r="O49" i="2"/>
  <c r="Q49" i="2"/>
  <c r="H50" i="2"/>
  <c r="N49" i="2"/>
  <c r="I48" i="2"/>
  <c r="I48" i="5"/>
  <c r="Q54" i="5" l="1"/>
  <c r="O54" i="5"/>
  <c r="N54" i="5"/>
  <c r="H55" i="5"/>
  <c r="R48" i="2"/>
  <c r="K48" i="2"/>
  <c r="P48" i="2"/>
  <c r="L48" i="2"/>
  <c r="G49" i="2"/>
  <c r="R48" i="5"/>
  <c r="L48" i="5"/>
  <c r="S48" i="5" s="1"/>
  <c r="P48" i="5"/>
  <c r="G49" i="5"/>
  <c r="K48" i="5"/>
  <c r="O50" i="2"/>
  <c r="Q50" i="2"/>
  <c r="H51" i="2"/>
  <c r="N50" i="2"/>
  <c r="I49" i="2"/>
  <c r="S48" i="2"/>
  <c r="I49" i="5"/>
  <c r="H56" i="5" l="1"/>
  <c r="O55" i="5"/>
  <c r="N55" i="5"/>
  <c r="Q55" i="5"/>
  <c r="N51" i="2"/>
  <c r="O51" i="2"/>
  <c r="Q51" i="2"/>
  <c r="H52" i="2"/>
  <c r="R49" i="5"/>
  <c r="G50" i="5"/>
  <c r="K49" i="5"/>
  <c r="L49" i="5"/>
  <c r="S49" i="5" s="1"/>
  <c r="P49" i="5"/>
  <c r="R49" i="2"/>
  <c r="K49" i="2"/>
  <c r="P49" i="2"/>
  <c r="S49" i="2" s="1"/>
  <c r="L49" i="2"/>
  <c r="G50" i="2"/>
  <c r="I50" i="2"/>
  <c r="I50" i="5"/>
  <c r="O52" i="2" l="1"/>
  <c r="N52" i="2"/>
  <c r="Q52" i="2"/>
  <c r="H53" i="2"/>
  <c r="R50" i="2"/>
  <c r="L50" i="2"/>
  <c r="S50" i="2" s="1"/>
  <c r="G51" i="2"/>
  <c r="P50" i="2"/>
  <c r="K50" i="2"/>
  <c r="R50" i="5"/>
  <c r="L50" i="5"/>
  <c r="G51" i="5"/>
  <c r="K50" i="5"/>
  <c r="P50" i="5"/>
  <c r="S50" i="5" s="1"/>
  <c r="Q56" i="5"/>
  <c r="H57" i="5"/>
  <c r="N56" i="5"/>
  <c r="O56" i="5"/>
  <c r="I51" i="2"/>
  <c r="I51" i="5"/>
  <c r="H58" i="5" l="1"/>
  <c r="O57" i="5"/>
  <c r="Q57" i="5"/>
  <c r="N57" i="5"/>
  <c r="R51" i="5"/>
  <c r="G52" i="5"/>
  <c r="L51" i="5"/>
  <c r="P51" i="5"/>
  <c r="K51" i="5"/>
  <c r="O53" i="2"/>
  <c r="Q53" i="2"/>
  <c r="H54" i="2"/>
  <c r="N53" i="2"/>
  <c r="R51" i="2"/>
  <c r="G52" i="2"/>
  <c r="P51" i="2"/>
  <c r="K51" i="2"/>
  <c r="S51" i="2" s="1"/>
  <c r="L51" i="2"/>
  <c r="I52" i="2"/>
  <c r="I52" i="5"/>
  <c r="S51" i="5"/>
  <c r="O54" i="2" l="1"/>
  <c r="Q54" i="2"/>
  <c r="H55" i="2"/>
  <c r="N54" i="2"/>
  <c r="R52" i="2"/>
  <c r="K52" i="2"/>
  <c r="S52" i="2" s="1"/>
  <c r="P52" i="2"/>
  <c r="G53" i="2"/>
  <c r="L52" i="2"/>
  <c r="R52" i="5"/>
  <c r="L52" i="5"/>
  <c r="P52" i="5"/>
  <c r="K52" i="5"/>
  <c r="G53" i="5"/>
  <c r="Q58" i="5"/>
  <c r="H59" i="5"/>
  <c r="N58" i="5"/>
  <c r="O58" i="5"/>
  <c r="I53" i="2"/>
  <c r="I53" i="5"/>
  <c r="S52" i="5"/>
  <c r="H60" i="5" l="1"/>
  <c r="O59" i="5"/>
  <c r="Q59" i="5"/>
  <c r="N59" i="5"/>
  <c r="R53" i="2"/>
  <c r="K53" i="2"/>
  <c r="S53" i="2" s="1"/>
  <c r="P53" i="2"/>
  <c r="L53" i="2"/>
  <c r="G54" i="2"/>
  <c r="O55" i="2"/>
  <c r="N55" i="2"/>
  <c r="H56" i="2"/>
  <c r="Q55" i="2"/>
  <c r="R53" i="5"/>
  <c r="G54" i="5"/>
  <c r="P53" i="5"/>
  <c r="K53" i="5"/>
  <c r="L53" i="5"/>
  <c r="S53" i="5" s="1"/>
  <c r="I54" i="2"/>
  <c r="I54" i="5"/>
  <c r="N56" i="2" l="1"/>
  <c r="H57" i="2"/>
  <c r="O56" i="2"/>
  <c r="Q56" i="2"/>
  <c r="R54" i="5"/>
  <c r="L54" i="5"/>
  <c r="S54" i="5" s="1"/>
  <c r="G55" i="5"/>
  <c r="P54" i="5"/>
  <c r="K54" i="5"/>
  <c r="R54" i="2"/>
  <c r="L54" i="2"/>
  <c r="G55" i="2"/>
  <c r="K54" i="2"/>
  <c r="P54" i="2"/>
  <c r="S54" i="2" s="1"/>
  <c r="Q60" i="5"/>
  <c r="H61" i="5"/>
  <c r="N60" i="5"/>
  <c r="O60" i="5"/>
  <c r="I55" i="2"/>
  <c r="I55" i="5"/>
  <c r="H62" i="5" l="1"/>
  <c r="O61" i="5"/>
  <c r="Q61" i="5"/>
  <c r="N61" i="5"/>
  <c r="R55" i="2"/>
  <c r="G56" i="2"/>
  <c r="K55" i="2"/>
  <c r="L55" i="2"/>
  <c r="S55" i="2" s="1"/>
  <c r="P55" i="2"/>
  <c r="R55" i="5"/>
  <c r="G56" i="5"/>
  <c r="P55" i="5"/>
  <c r="L55" i="5"/>
  <c r="K55" i="5"/>
  <c r="S55" i="5" s="1"/>
  <c r="O57" i="2"/>
  <c r="Q57" i="2"/>
  <c r="H58" i="2"/>
  <c r="N57" i="2"/>
  <c r="I56" i="2"/>
  <c r="I56" i="5"/>
  <c r="R56" i="5" l="1"/>
  <c r="L56" i="5"/>
  <c r="P56" i="5"/>
  <c r="G57" i="5"/>
  <c r="K56" i="5"/>
  <c r="R56" i="2"/>
  <c r="K56" i="2"/>
  <c r="P56" i="2"/>
  <c r="L56" i="2"/>
  <c r="G57" i="2"/>
  <c r="O58" i="2"/>
  <c r="Q58" i="2"/>
  <c r="H59" i="2"/>
  <c r="N58" i="2"/>
  <c r="Q62" i="5"/>
  <c r="O62" i="5"/>
  <c r="N62" i="5"/>
  <c r="H63" i="5"/>
  <c r="I57" i="2"/>
  <c r="S56" i="2"/>
  <c r="I57" i="5"/>
  <c r="S56" i="5"/>
  <c r="H64" i="5" l="1"/>
  <c r="O63" i="5"/>
  <c r="N63" i="5"/>
  <c r="Q63" i="5"/>
  <c r="R57" i="5"/>
  <c r="G58" i="5"/>
  <c r="K57" i="5"/>
  <c r="L57" i="5"/>
  <c r="S57" i="5" s="1"/>
  <c r="P57" i="5"/>
  <c r="R57" i="2"/>
  <c r="K57" i="2"/>
  <c r="P57" i="2"/>
  <c r="L57" i="2"/>
  <c r="G58" i="2"/>
  <c r="N59" i="2"/>
  <c r="Q59" i="2"/>
  <c r="O59" i="2"/>
  <c r="H60" i="2"/>
  <c r="I58" i="2"/>
  <c r="S57" i="2"/>
  <c r="I58" i="5"/>
  <c r="O60" i="2" l="1"/>
  <c r="N60" i="2"/>
  <c r="Q60" i="2"/>
  <c r="H61" i="2"/>
  <c r="R58" i="2"/>
  <c r="L58" i="2"/>
  <c r="S58" i="2" s="1"/>
  <c r="G59" i="2"/>
  <c r="P58" i="2"/>
  <c r="K58" i="2"/>
  <c r="R58" i="5"/>
  <c r="L58" i="5"/>
  <c r="G59" i="5"/>
  <c r="K58" i="5"/>
  <c r="P58" i="5"/>
  <c r="S58" i="5" s="1"/>
  <c r="Q64" i="5"/>
  <c r="N64" i="5"/>
  <c r="H65" i="5"/>
  <c r="O64" i="5"/>
  <c r="I59" i="2"/>
  <c r="I59" i="5"/>
  <c r="R59" i="5" l="1"/>
  <c r="G60" i="5"/>
  <c r="L59" i="5"/>
  <c r="P59" i="5"/>
  <c r="K59" i="5"/>
  <c r="O61" i="2"/>
  <c r="Q61" i="2"/>
  <c r="H62" i="2"/>
  <c r="N61" i="2"/>
  <c r="R59" i="2"/>
  <c r="G60" i="2"/>
  <c r="P59" i="2"/>
  <c r="K59" i="2"/>
  <c r="S59" i="2" s="1"/>
  <c r="L59" i="2"/>
  <c r="H66" i="5"/>
  <c r="O65" i="5"/>
  <c r="N65" i="5"/>
  <c r="Q65" i="5"/>
  <c r="I60" i="2"/>
  <c r="I60" i="5"/>
  <c r="S59" i="5"/>
  <c r="O62" i="2" l="1"/>
  <c r="Q62" i="2"/>
  <c r="H63" i="2"/>
  <c r="N62" i="2"/>
  <c r="Q66" i="5"/>
  <c r="O66" i="5"/>
  <c r="H67" i="5"/>
  <c r="N66" i="5"/>
  <c r="R60" i="2"/>
  <c r="K60" i="2"/>
  <c r="S60" i="2" s="1"/>
  <c r="P60" i="2"/>
  <c r="G61" i="2"/>
  <c r="L60" i="2"/>
  <c r="R60" i="5"/>
  <c r="S60" i="5" s="1"/>
  <c r="L60" i="5"/>
  <c r="P60" i="5"/>
  <c r="K60" i="5"/>
  <c r="G61" i="5"/>
  <c r="I61" i="2"/>
  <c r="I61" i="5"/>
  <c r="R61" i="5" l="1"/>
  <c r="G62" i="5"/>
  <c r="K61" i="5"/>
  <c r="L61" i="5"/>
  <c r="S61" i="5" s="1"/>
  <c r="P61" i="5"/>
  <c r="R61" i="2"/>
  <c r="K61" i="2"/>
  <c r="P61" i="2"/>
  <c r="S61" i="2" s="1"/>
  <c r="L61" i="2"/>
  <c r="G62" i="2"/>
  <c r="H68" i="5"/>
  <c r="O67" i="5"/>
  <c r="N67" i="5"/>
  <c r="Q67" i="5"/>
  <c r="O63" i="2"/>
  <c r="N63" i="2"/>
  <c r="H64" i="2"/>
  <c r="Q63" i="2"/>
  <c r="I62" i="2"/>
  <c r="I62" i="5"/>
  <c r="Q68" i="5" l="1"/>
  <c r="H69" i="5"/>
  <c r="N68" i="5"/>
  <c r="O68" i="5"/>
  <c r="R62" i="2"/>
  <c r="L62" i="2"/>
  <c r="G63" i="2"/>
  <c r="K62" i="2"/>
  <c r="S62" i="2" s="1"/>
  <c r="P62" i="2"/>
  <c r="R62" i="5"/>
  <c r="L62" i="5"/>
  <c r="G63" i="5"/>
  <c r="K62" i="5"/>
  <c r="P62" i="5"/>
  <c r="S62" i="5" s="1"/>
  <c r="N64" i="2"/>
  <c r="O64" i="2"/>
  <c r="H65" i="2"/>
  <c r="Q64" i="2"/>
  <c r="I63" i="2"/>
  <c r="I63" i="5"/>
  <c r="R63" i="5" l="1"/>
  <c r="G64" i="5"/>
  <c r="L63" i="5"/>
  <c r="P63" i="5"/>
  <c r="S63" i="5" s="1"/>
  <c r="K63" i="5"/>
  <c r="R63" i="2"/>
  <c r="G64" i="2"/>
  <c r="K63" i="2"/>
  <c r="S63" i="2" s="1"/>
  <c r="L63" i="2"/>
  <c r="P63" i="2"/>
  <c r="H70" i="5"/>
  <c r="O69" i="5"/>
  <c r="Q69" i="5"/>
  <c r="N69" i="5"/>
  <c r="O65" i="2"/>
  <c r="Q65" i="2"/>
  <c r="H66" i="2"/>
  <c r="N65" i="2"/>
  <c r="I64" i="2"/>
  <c r="I64" i="5"/>
  <c r="Q70" i="5" l="1"/>
  <c r="O70" i="5"/>
  <c r="H71" i="5"/>
  <c r="N70" i="5"/>
  <c r="R64" i="2"/>
  <c r="K64" i="2"/>
  <c r="P64" i="2"/>
  <c r="L64" i="2"/>
  <c r="G65" i="2"/>
  <c r="R64" i="5"/>
  <c r="L64" i="5"/>
  <c r="P64" i="5"/>
  <c r="S64" i="5" s="1"/>
  <c r="K64" i="5"/>
  <c r="G65" i="5"/>
  <c r="O66" i="2"/>
  <c r="Q66" i="2"/>
  <c r="H67" i="2"/>
  <c r="N66" i="2"/>
  <c r="I65" i="2"/>
  <c r="S64" i="2"/>
  <c r="I65" i="5"/>
  <c r="H72" i="5" l="1"/>
  <c r="O71" i="5"/>
  <c r="N71" i="5"/>
  <c r="Q71" i="5"/>
  <c r="R65" i="5"/>
  <c r="G66" i="5"/>
  <c r="K65" i="5"/>
  <c r="L65" i="5"/>
  <c r="S65" i="5" s="1"/>
  <c r="P65" i="5"/>
  <c r="N67" i="2"/>
  <c r="O67" i="2"/>
  <c r="Q67" i="2"/>
  <c r="H68" i="2"/>
  <c r="R65" i="2"/>
  <c r="K65" i="2"/>
  <c r="P65" i="2"/>
  <c r="S65" i="2" s="1"/>
  <c r="L65" i="2"/>
  <c r="G66" i="2"/>
  <c r="I66" i="2"/>
  <c r="I66" i="5"/>
  <c r="R66" i="2" l="1"/>
  <c r="L66" i="2"/>
  <c r="S66" i="2" s="1"/>
  <c r="G67" i="2"/>
  <c r="P66" i="2"/>
  <c r="K66" i="2"/>
  <c r="R66" i="5"/>
  <c r="L66" i="5"/>
  <c r="G67" i="5"/>
  <c r="K66" i="5"/>
  <c r="P66" i="5"/>
  <c r="S66" i="5" s="1"/>
  <c r="O68" i="2"/>
  <c r="N68" i="2"/>
  <c r="Q68" i="2"/>
  <c r="H69" i="2"/>
  <c r="Q72" i="5"/>
  <c r="N72" i="5"/>
  <c r="H73" i="5"/>
  <c r="O72" i="5"/>
  <c r="I67" i="2"/>
  <c r="I67" i="5"/>
  <c r="R67" i="5" l="1"/>
  <c r="G68" i="5"/>
  <c r="P67" i="5"/>
  <c r="L67" i="5"/>
  <c r="K67" i="5"/>
  <c r="R67" i="2"/>
  <c r="G68" i="2"/>
  <c r="P67" i="2"/>
  <c r="K67" i="2"/>
  <c r="L67" i="2"/>
  <c r="S67" i="2" s="1"/>
  <c r="O69" i="2"/>
  <c r="Q69" i="2"/>
  <c r="H70" i="2"/>
  <c r="N69" i="2"/>
  <c r="H74" i="5"/>
  <c r="O73" i="5"/>
  <c r="N73" i="5"/>
  <c r="Q73" i="5"/>
  <c r="I68" i="2"/>
  <c r="I68" i="5"/>
  <c r="S67" i="5"/>
  <c r="Q74" i="5" l="1"/>
  <c r="O74" i="5"/>
  <c r="N74" i="5"/>
  <c r="H75" i="5"/>
  <c r="R68" i="2"/>
  <c r="K68" i="2"/>
  <c r="S68" i="2" s="1"/>
  <c r="P68" i="2"/>
  <c r="G69" i="2"/>
  <c r="L68" i="2"/>
  <c r="R68" i="5"/>
  <c r="L68" i="5"/>
  <c r="P68" i="5"/>
  <c r="K68" i="5"/>
  <c r="G69" i="5"/>
  <c r="O70" i="2"/>
  <c r="Q70" i="2"/>
  <c r="H71" i="2"/>
  <c r="N70" i="2"/>
  <c r="I69" i="2"/>
  <c r="I69" i="5"/>
  <c r="S68" i="5"/>
  <c r="R69" i="5" l="1"/>
  <c r="G70" i="5"/>
  <c r="K69" i="5"/>
  <c r="L69" i="5"/>
  <c r="S69" i="5" s="1"/>
  <c r="P69" i="5"/>
  <c r="R69" i="2"/>
  <c r="K69" i="2"/>
  <c r="P69" i="2"/>
  <c r="S69" i="2" s="1"/>
  <c r="L69" i="2"/>
  <c r="G70" i="2"/>
  <c r="H76" i="5"/>
  <c r="O75" i="5"/>
  <c r="Q75" i="5"/>
  <c r="N75" i="5"/>
  <c r="O71" i="2"/>
  <c r="N71" i="2"/>
  <c r="H72" i="2"/>
  <c r="Q71" i="2"/>
  <c r="I70" i="2"/>
  <c r="I70" i="5"/>
  <c r="Q76" i="5" l="1"/>
  <c r="H77" i="5"/>
  <c r="N76" i="5"/>
  <c r="O76" i="5"/>
  <c r="R70" i="2"/>
  <c r="L70" i="2"/>
  <c r="G71" i="2"/>
  <c r="K70" i="2"/>
  <c r="S70" i="2" s="1"/>
  <c r="P70" i="2"/>
  <c r="R70" i="5"/>
  <c r="L70" i="5"/>
  <c r="G71" i="5"/>
  <c r="K70" i="5"/>
  <c r="P70" i="5"/>
  <c r="S70" i="5" s="1"/>
  <c r="N72" i="2"/>
  <c r="H73" i="2"/>
  <c r="O72" i="2"/>
  <c r="Q72" i="2"/>
  <c r="I71" i="2"/>
  <c r="I71" i="5"/>
  <c r="O73" i="2" l="1"/>
  <c r="Q73" i="2"/>
  <c r="H74" i="2"/>
  <c r="N73" i="2"/>
  <c r="R71" i="5"/>
  <c r="G72" i="5"/>
  <c r="L71" i="5"/>
  <c r="P71" i="5"/>
  <c r="K71" i="5"/>
  <c r="R71" i="2"/>
  <c r="G72" i="2"/>
  <c r="K71" i="2"/>
  <c r="S71" i="2" s="1"/>
  <c r="L71" i="2"/>
  <c r="P71" i="2"/>
  <c r="H78" i="5"/>
  <c r="O77" i="5"/>
  <c r="Q77" i="5"/>
  <c r="N77" i="5"/>
  <c r="I72" i="2"/>
  <c r="S71" i="5"/>
  <c r="I72" i="5"/>
  <c r="Q78" i="5" l="1"/>
  <c r="O78" i="5"/>
  <c r="N78" i="5"/>
  <c r="H79" i="5"/>
  <c r="R72" i="2"/>
  <c r="K72" i="2"/>
  <c r="P72" i="2"/>
  <c r="L72" i="2"/>
  <c r="G73" i="2"/>
  <c r="O74" i="2"/>
  <c r="Q74" i="2"/>
  <c r="H75" i="2"/>
  <c r="N74" i="2"/>
  <c r="R72" i="5"/>
  <c r="L72" i="5"/>
  <c r="P72" i="5"/>
  <c r="G73" i="5"/>
  <c r="K72" i="5"/>
  <c r="S72" i="5" s="1"/>
  <c r="I73" i="2"/>
  <c r="S72" i="2"/>
  <c r="I73" i="5"/>
  <c r="N75" i="2" l="1"/>
  <c r="Q75" i="2"/>
  <c r="O75" i="2"/>
  <c r="H76" i="2"/>
  <c r="H80" i="5"/>
  <c r="O79" i="5"/>
  <c r="N79" i="5"/>
  <c r="Q79" i="5"/>
  <c r="R73" i="5"/>
  <c r="G74" i="5"/>
  <c r="K73" i="5"/>
  <c r="P73" i="5"/>
  <c r="S73" i="5" s="1"/>
  <c r="L73" i="5"/>
  <c r="R73" i="2"/>
  <c r="S73" i="2" s="1"/>
  <c r="K73" i="2"/>
  <c r="P73" i="2"/>
  <c r="L73" i="2"/>
  <c r="G74" i="2"/>
  <c r="I74" i="2"/>
  <c r="I74" i="5"/>
  <c r="O76" i="2" l="1"/>
  <c r="N76" i="2"/>
  <c r="Q76" i="2"/>
  <c r="H77" i="2"/>
  <c r="R74" i="2"/>
  <c r="L74" i="2"/>
  <c r="S74" i="2" s="1"/>
  <c r="G75" i="2"/>
  <c r="P74" i="2"/>
  <c r="K74" i="2"/>
  <c r="R74" i="5"/>
  <c r="L74" i="5"/>
  <c r="G75" i="5"/>
  <c r="K74" i="5"/>
  <c r="P74" i="5"/>
  <c r="S74" i="5" s="1"/>
  <c r="Q80" i="5"/>
  <c r="N80" i="5"/>
  <c r="H81" i="5"/>
  <c r="O80" i="5"/>
  <c r="I75" i="2"/>
  <c r="I75" i="5"/>
  <c r="R75" i="5" l="1"/>
  <c r="G76" i="5"/>
  <c r="P75" i="5"/>
  <c r="L75" i="5"/>
  <c r="K75" i="5"/>
  <c r="O77" i="2"/>
  <c r="Q77" i="2"/>
  <c r="H78" i="2"/>
  <c r="N77" i="2"/>
  <c r="R75" i="2"/>
  <c r="G76" i="2"/>
  <c r="P75" i="2"/>
  <c r="K75" i="2"/>
  <c r="S75" i="2" s="1"/>
  <c r="L75" i="2"/>
  <c r="H82" i="5"/>
  <c r="O81" i="5"/>
  <c r="N81" i="5"/>
  <c r="Q81" i="5"/>
  <c r="I76" i="2"/>
  <c r="I76" i="5"/>
  <c r="S75" i="5"/>
  <c r="O78" i="2" l="1"/>
  <c r="Q78" i="2"/>
  <c r="H79" i="2"/>
  <c r="N78" i="2"/>
  <c r="Q82" i="5"/>
  <c r="O82" i="5"/>
  <c r="H83" i="5"/>
  <c r="N82" i="5"/>
  <c r="R76" i="2"/>
  <c r="K76" i="2"/>
  <c r="S76" i="2" s="1"/>
  <c r="P76" i="2"/>
  <c r="G77" i="2"/>
  <c r="L76" i="2"/>
  <c r="R76" i="5"/>
  <c r="S76" i="5" s="1"/>
  <c r="L76" i="5"/>
  <c r="P76" i="5"/>
  <c r="K76" i="5"/>
  <c r="G77" i="5"/>
  <c r="I77" i="2"/>
  <c r="I77" i="5"/>
  <c r="R77" i="5" l="1"/>
  <c r="G78" i="5"/>
  <c r="K77" i="5"/>
  <c r="L77" i="5"/>
  <c r="S77" i="5" s="1"/>
  <c r="P77" i="5"/>
  <c r="R77" i="2"/>
  <c r="K77" i="2"/>
  <c r="P77" i="2"/>
  <c r="S77" i="2" s="1"/>
  <c r="L77" i="2"/>
  <c r="G78" i="2"/>
  <c r="H84" i="5"/>
  <c r="O83" i="5"/>
  <c r="N83" i="5"/>
  <c r="Q83" i="5"/>
  <c r="O79" i="2"/>
  <c r="N79" i="2"/>
  <c r="H80" i="2"/>
  <c r="Q79" i="2"/>
  <c r="I78" i="2"/>
  <c r="I78" i="5"/>
  <c r="Q84" i="5" l="1"/>
  <c r="H85" i="5"/>
  <c r="N84" i="5"/>
  <c r="O84" i="5"/>
  <c r="R78" i="2"/>
  <c r="L78" i="2"/>
  <c r="G79" i="2"/>
  <c r="K78" i="2"/>
  <c r="S78" i="2" s="1"/>
  <c r="P78" i="2"/>
  <c r="R78" i="5"/>
  <c r="L78" i="5"/>
  <c r="G79" i="5"/>
  <c r="K78" i="5"/>
  <c r="P78" i="5"/>
  <c r="S78" i="5" s="1"/>
  <c r="N80" i="2"/>
  <c r="O80" i="2"/>
  <c r="H81" i="2"/>
  <c r="Q80" i="2"/>
  <c r="I79" i="2"/>
  <c r="I79" i="5"/>
  <c r="R79" i="5" l="1"/>
  <c r="G80" i="5"/>
  <c r="L79" i="5"/>
  <c r="P79" i="5"/>
  <c r="K79" i="5"/>
  <c r="R79" i="2"/>
  <c r="G80" i="2"/>
  <c r="K79" i="2"/>
  <c r="S79" i="2" s="1"/>
  <c r="L79" i="2"/>
  <c r="P79" i="2"/>
  <c r="H86" i="5"/>
  <c r="O85" i="5"/>
  <c r="Q85" i="5"/>
  <c r="N85" i="5"/>
  <c r="O81" i="2"/>
  <c r="Q81" i="2"/>
  <c r="H82" i="2"/>
  <c r="N81" i="2"/>
  <c r="I80" i="2"/>
  <c r="S79" i="5"/>
  <c r="I80" i="5"/>
  <c r="Q86" i="5" l="1"/>
  <c r="O86" i="5"/>
  <c r="H87" i="5"/>
  <c r="N86" i="5"/>
  <c r="R80" i="2"/>
  <c r="K80" i="2"/>
  <c r="P80" i="2"/>
  <c r="L80" i="2"/>
  <c r="G81" i="2"/>
  <c r="R80" i="5"/>
  <c r="L80" i="5"/>
  <c r="P80" i="5"/>
  <c r="G81" i="5"/>
  <c r="K80" i="5"/>
  <c r="S80" i="5" s="1"/>
  <c r="O82" i="2"/>
  <c r="Q82" i="2"/>
  <c r="H83" i="2"/>
  <c r="N82" i="2"/>
  <c r="I81" i="2"/>
  <c r="S80" i="2"/>
  <c r="I81" i="5"/>
  <c r="O87" i="5" l="1"/>
  <c r="H88" i="5"/>
  <c r="N87" i="5"/>
  <c r="Q87" i="5"/>
  <c r="N83" i="2"/>
  <c r="O83" i="2"/>
  <c r="Q83" i="2"/>
  <c r="H84" i="2"/>
  <c r="R81" i="5"/>
  <c r="G82" i="5"/>
  <c r="K81" i="5"/>
  <c r="L81" i="5"/>
  <c r="S81" i="5" s="1"/>
  <c r="P81" i="5"/>
  <c r="R81" i="2"/>
  <c r="K81" i="2"/>
  <c r="P81" i="2"/>
  <c r="L81" i="2"/>
  <c r="G82" i="2"/>
  <c r="I82" i="2"/>
  <c r="S81" i="2"/>
  <c r="I82" i="5"/>
  <c r="O84" i="2" l="1"/>
  <c r="N84" i="2"/>
  <c r="Q84" i="2"/>
  <c r="H85" i="2"/>
  <c r="R82" i="2"/>
  <c r="L82" i="2"/>
  <c r="G83" i="2"/>
  <c r="K82" i="2"/>
  <c r="S82" i="2" s="1"/>
  <c r="P82" i="2"/>
  <c r="R82" i="5"/>
  <c r="L82" i="5"/>
  <c r="G83" i="5"/>
  <c r="K82" i="5"/>
  <c r="P82" i="5"/>
  <c r="S82" i="5" s="1"/>
  <c r="Q88" i="5"/>
  <c r="N88" i="5"/>
  <c r="H89" i="5"/>
  <c r="O88" i="5"/>
  <c r="I83" i="2"/>
  <c r="I83" i="5"/>
  <c r="R83" i="5" l="1"/>
  <c r="G84" i="5"/>
  <c r="P83" i="5"/>
  <c r="L83" i="5"/>
  <c r="K83" i="5"/>
  <c r="O85" i="2"/>
  <c r="Q85" i="2"/>
  <c r="H86" i="2"/>
  <c r="N85" i="2"/>
  <c r="R83" i="2"/>
  <c r="G84" i="2"/>
  <c r="P83" i="2"/>
  <c r="K83" i="2"/>
  <c r="S83" i="2" s="1"/>
  <c r="L83" i="2"/>
  <c r="H90" i="5"/>
  <c r="O89" i="5"/>
  <c r="N89" i="5"/>
  <c r="Q89" i="5"/>
  <c r="I84" i="2"/>
  <c r="I84" i="5"/>
  <c r="S83" i="5"/>
  <c r="O86" i="2" l="1"/>
  <c r="Q86" i="2"/>
  <c r="H87" i="2"/>
  <c r="N86" i="2"/>
  <c r="Q90" i="5"/>
  <c r="H91" i="5"/>
  <c r="O90" i="5"/>
  <c r="N90" i="5"/>
  <c r="R84" i="2"/>
  <c r="K84" i="2"/>
  <c r="S84" i="2" s="1"/>
  <c r="P84" i="2"/>
  <c r="G85" i="2"/>
  <c r="L84" i="2"/>
  <c r="R84" i="5"/>
  <c r="L84" i="5"/>
  <c r="P84" i="5"/>
  <c r="G85" i="5"/>
  <c r="K84" i="5"/>
  <c r="S84" i="5" s="1"/>
  <c r="I85" i="2"/>
  <c r="I85" i="5"/>
  <c r="R85" i="2" l="1"/>
  <c r="K85" i="2"/>
  <c r="S85" i="2" s="1"/>
  <c r="P85" i="2"/>
  <c r="L85" i="2"/>
  <c r="G86" i="2"/>
  <c r="O87" i="2"/>
  <c r="N87" i="2"/>
  <c r="Q87" i="2"/>
  <c r="H88" i="2"/>
  <c r="O91" i="5"/>
  <c r="Q91" i="5"/>
  <c r="H92" i="5"/>
  <c r="N91" i="5"/>
  <c r="R85" i="5"/>
  <c r="G86" i="5"/>
  <c r="K85" i="5"/>
  <c r="S85" i="5" s="1"/>
  <c r="L85" i="5"/>
  <c r="P85" i="5"/>
  <c r="I86" i="2"/>
  <c r="I86" i="5"/>
  <c r="Q92" i="5" l="1"/>
  <c r="H93" i="5"/>
  <c r="N92" i="5"/>
  <c r="O92" i="5"/>
  <c r="R86" i="5"/>
  <c r="L86" i="5"/>
  <c r="G87" i="5"/>
  <c r="K86" i="5"/>
  <c r="P86" i="5"/>
  <c r="N88" i="2"/>
  <c r="H89" i="2"/>
  <c r="O88" i="2"/>
  <c r="Q88" i="2"/>
  <c r="R86" i="2"/>
  <c r="L86" i="2"/>
  <c r="G87" i="2"/>
  <c r="K86" i="2"/>
  <c r="S86" i="2" s="1"/>
  <c r="P86" i="2"/>
  <c r="I87" i="2"/>
  <c r="I87" i="5"/>
  <c r="S86" i="5"/>
  <c r="R87" i="2" l="1"/>
  <c r="G88" i="2"/>
  <c r="K87" i="2"/>
  <c r="L87" i="2"/>
  <c r="S87" i="2" s="1"/>
  <c r="P87" i="2"/>
  <c r="O89" i="2"/>
  <c r="Q89" i="2"/>
  <c r="H90" i="2"/>
  <c r="N89" i="2"/>
  <c r="R87" i="5"/>
  <c r="G88" i="5"/>
  <c r="L87" i="5"/>
  <c r="P87" i="5"/>
  <c r="K87" i="5"/>
  <c r="S87" i="5" s="1"/>
  <c r="H94" i="5"/>
  <c r="O93" i="5"/>
  <c r="Q93" i="5"/>
  <c r="N93" i="5"/>
  <c r="I88" i="2"/>
  <c r="I88" i="5"/>
  <c r="O90" i="2" l="1"/>
  <c r="Q90" i="2"/>
  <c r="H91" i="2"/>
  <c r="N90" i="2"/>
  <c r="Q94" i="5"/>
  <c r="O94" i="5"/>
  <c r="H95" i="5"/>
  <c r="N94" i="5"/>
  <c r="R88" i="5"/>
  <c r="L88" i="5"/>
  <c r="S88" i="5" s="1"/>
  <c r="P88" i="5"/>
  <c r="G89" i="5"/>
  <c r="K88" i="5"/>
  <c r="R88" i="2"/>
  <c r="S88" i="2" s="1"/>
  <c r="K88" i="2"/>
  <c r="P88" i="2"/>
  <c r="L88" i="2"/>
  <c r="G89" i="2"/>
  <c r="I89" i="2"/>
  <c r="I89" i="5"/>
  <c r="R89" i="5" l="1"/>
  <c r="G90" i="5"/>
  <c r="K89" i="5"/>
  <c r="P89" i="5"/>
  <c r="S89" i="5" s="1"/>
  <c r="L89" i="5"/>
  <c r="O95" i="5"/>
  <c r="H96" i="5"/>
  <c r="Q95" i="5"/>
  <c r="N95" i="5"/>
  <c r="N91" i="2"/>
  <c r="Q91" i="2"/>
  <c r="O91" i="2"/>
  <c r="H92" i="2"/>
  <c r="R89" i="2"/>
  <c r="K89" i="2"/>
  <c r="P89" i="2"/>
  <c r="L89" i="2"/>
  <c r="G90" i="2"/>
  <c r="I90" i="2"/>
  <c r="S89" i="2"/>
  <c r="I90" i="5"/>
  <c r="Q96" i="5" l="1"/>
  <c r="N96" i="5"/>
  <c r="O96" i="5"/>
  <c r="H97" i="5"/>
  <c r="R90" i="2"/>
  <c r="L90" i="2"/>
  <c r="G91" i="2"/>
  <c r="K90" i="2"/>
  <c r="S90" i="2" s="1"/>
  <c r="P90" i="2"/>
  <c r="R90" i="5"/>
  <c r="L90" i="5"/>
  <c r="G91" i="5"/>
  <c r="K90" i="5"/>
  <c r="P90" i="5"/>
  <c r="S90" i="5" s="1"/>
  <c r="O92" i="2"/>
  <c r="N92" i="2"/>
  <c r="Q92" i="2"/>
  <c r="H93" i="2"/>
  <c r="I91" i="2"/>
  <c r="I91" i="5"/>
  <c r="O93" i="2" l="1"/>
  <c r="Q93" i="2"/>
  <c r="H94" i="2"/>
  <c r="N93" i="2"/>
  <c r="R91" i="5"/>
  <c r="G92" i="5"/>
  <c r="P91" i="5"/>
  <c r="L91" i="5"/>
  <c r="K91" i="5"/>
  <c r="H98" i="5"/>
  <c r="O97" i="5"/>
  <c r="N97" i="5"/>
  <c r="Q97" i="5"/>
  <c r="R91" i="2"/>
  <c r="G92" i="2"/>
  <c r="P91" i="2"/>
  <c r="K91" i="2"/>
  <c r="S91" i="2" s="1"/>
  <c r="L91" i="2"/>
  <c r="I92" i="2"/>
  <c r="I92" i="5"/>
  <c r="S91" i="5"/>
  <c r="R92" i="2" l="1"/>
  <c r="K92" i="2"/>
  <c r="S92" i="2" s="1"/>
  <c r="P92" i="2"/>
  <c r="L92" i="2"/>
  <c r="G93" i="2"/>
  <c r="O94" i="2"/>
  <c r="Q94" i="2"/>
  <c r="H95" i="2"/>
  <c r="N94" i="2"/>
  <c r="Q98" i="5"/>
  <c r="O98" i="5"/>
  <c r="H99" i="5"/>
  <c r="N98" i="5"/>
  <c r="R92" i="5"/>
  <c r="S92" i="5" s="1"/>
  <c r="L92" i="5"/>
  <c r="P92" i="5"/>
  <c r="K92" i="5"/>
  <c r="G93" i="5"/>
  <c r="I93" i="2"/>
  <c r="I93" i="5"/>
  <c r="R93" i="5" l="1"/>
  <c r="G94" i="5"/>
  <c r="K93" i="5"/>
  <c r="L93" i="5"/>
  <c r="S93" i="5" s="1"/>
  <c r="P93" i="5"/>
  <c r="O99" i="5"/>
  <c r="N99" i="5"/>
  <c r="H100" i="5"/>
  <c r="Q99" i="5"/>
  <c r="O95" i="2"/>
  <c r="N95" i="2"/>
  <c r="Q95" i="2"/>
  <c r="H96" i="2"/>
  <c r="R93" i="2"/>
  <c r="K93" i="2"/>
  <c r="P93" i="2"/>
  <c r="L93" i="2"/>
  <c r="G94" i="2"/>
  <c r="I94" i="2"/>
  <c r="S93" i="2"/>
  <c r="I94" i="5"/>
  <c r="Q100" i="5" l="1"/>
  <c r="H101" i="5"/>
  <c r="N100" i="5"/>
  <c r="O100" i="5"/>
  <c r="R94" i="2"/>
  <c r="L94" i="2"/>
  <c r="G95" i="2"/>
  <c r="K94" i="2"/>
  <c r="S94" i="2" s="1"/>
  <c r="P94" i="2"/>
  <c r="R94" i="5"/>
  <c r="L94" i="5"/>
  <c r="G95" i="5"/>
  <c r="K94" i="5"/>
  <c r="P94" i="5"/>
  <c r="S94" i="5" s="1"/>
  <c r="N96" i="2"/>
  <c r="O96" i="2"/>
  <c r="H97" i="2"/>
  <c r="Q96" i="2"/>
  <c r="I95" i="2"/>
  <c r="I95" i="5"/>
  <c r="R95" i="5" l="1"/>
  <c r="G96" i="5"/>
  <c r="L95" i="5"/>
  <c r="S95" i="5" s="1"/>
  <c r="P95" i="5"/>
  <c r="K95" i="5"/>
  <c r="R95" i="2"/>
  <c r="G96" i="2"/>
  <c r="K95" i="2"/>
  <c r="S95" i="2" s="1"/>
  <c r="P95" i="2"/>
  <c r="L95" i="2"/>
  <c r="H102" i="5"/>
  <c r="O101" i="5"/>
  <c r="Q101" i="5"/>
  <c r="N101" i="5"/>
  <c r="O97" i="2"/>
  <c r="Q97" i="2"/>
  <c r="H98" i="2"/>
  <c r="N97" i="2"/>
  <c r="I96" i="2"/>
  <c r="I96" i="5"/>
  <c r="Q102" i="5" l="1"/>
  <c r="O102" i="5"/>
  <c r="H103" i="5"/>
  <c r="N102" i="5"/>
  <c r="R96" i="2"/>
  <c r="K96" i="2"/>
  <c r="P96" i="2"/>
  <c r="L96" i="2"/>
  <c r="G97" i="2"/>
  <c r="R96" i="5"/>
  <c r="L96" i="5"/>
  <c r="S96" i="5" s="1"/>
  <c r="P96" i="5"/>
  <c r="K96" i="5"/>
  <c r="G97" i="5"/>
  <c r="O98" i="2"/>
  <c r="Q98" i="2"/>
  <c r="H99" i="2"/>
  <c r="N98" i="2"/>
  <c r="I97" i="2"/>
  <c r="S96" i="2"/>
  <c r="I97" i="5"/>
  <c r="O103" i="5" l="1"/>
  <c r="H104" i="5"/>
  <c r="N103" i="5"/>
  <c r="Q103" i="5"/>
  <c r="R97" i="5"/>
  <c r="G98" i="5"/>
  <c r="K97" i="5"/>
  <c r="L97" i="5"/>
  <c r="P97" i="5"/>
  <c r="N99" i="2"/>
  <c r="O99" i="2"/>
  <c r="H100" i="2"/>
  <c r="Q99" i="2"/>
  <c r="R97" i="2"/>
  <c r="K97" i="2"/>
  <c r="P97" i="2"/>
  <c r="L97" i="2"/>
  <c r="G98" i="2"/>
  <c r="I98" i="2"/>
  <c r="S97" i="2"/>
  <c r="I98" i="5"/>
  <c r="S97" i="5"/>
  <c r="O100" i="2" l="1"/>
  <c r="N100" i="2"/>
  <c r="Q100" i="2"/>
  <c r="H101" i="2"/>
  <c r="R98" i="2"/>
  <c r="L98" i="2"/>
  <c r="G99" i="2"/>
  <c r="K98" i="2"/>
  <c r="S98" i="2" s="1"/>
  <c r="P98" i="2"/>
  <c r="R98" i="5"/>
  <c r="L98" i="5"/>
  <c r="G99" i="5"/>
  <c r="K98" i="5"/>
  <c r="P98" i="5"/>
  <c r="S98" i="5" s="1"/>
  <c r="Q104" i="5"/>
  <c r="N104" i="5"/>
  <c r="H105" i="5"/>
  <c r="O104" i="5"/>
  <c r="I99" i="2"/>
  <c r="I99" i="5"/>
  <c r="R99" i="5" l="1"/>
  <c r="G100" i="5"/>
  <c r="P99" i="5"/>
  <c r="L99" i="5"/>
  <c r="S99" i="5" s="1"/>
  <c r="K99" i="5"/>
  <c r="O101" i="2"/>
  <c r="Q101" i="2"/>
  <c r="H102" i="2"/>
  <c r="N101" i="2"/>
  <c r="R99" i="2"/>
  <c r="G100" i="2"/>
  <c r="P99" i="2"/>
  <c r="S99" i="2" s="1"/>
  <c r="K99" i="2"/>
  <c r="L99" i="2"/>
  <c r="H106" i="5"/>
  <c r="O105" i="5"/>
  <c r="N105" i="5"/>
  <c r="Q105" i="5"/>
  <c r="I100" i="2"/>
  <c r="I100" i="5"/>
  <c r="O102" i="2" l="1"/>
  <c r="Q102" i="2"/>
  <c r="H103" i="2"/>
  <c r="N102" i="2"/>
  <c r="R100" i="2"/>
  <c r="K100" i="2"/>
  <c r="P100" i="2"/>
  <c r="L100" i="2"/>
  <c r="G101" i="2"/>
  <c r="R100" i="5"/>
  <c r="L100" i="5"/>
  <c r="P100" i="5"/>
  <c r="K100" i="5"/>
  <c r="G101" i="5"/>
  <c r="Q106" i="5"/>
  <c r="H107" i="5"/>
  <c r="O106" i="5"/>
  <c r="N106" i="5"/>
  <c r="I101" i="2"/>
  <c r="S100" i="2"/>
  <c r="I101" i="5"/>
  <c r="S100" i="5"/>
  <c r="O107" i="5" l="1"/>
  <c r="Q107" i="5"/>
  <c r="H108" i="5"/>
  <c r="N107" i="5"/>
  <c r="O103" i="2"/>
  <c r="N103" i="2"/>
  <c r="Q103" i="2"/>
  <c r="H104" i="2"/>
  <c r="R101" i="5"/>
  <c r="G102" i="5"/>
  <c r="K101" i="5"/>
  <c r="S101" i="5" s="1"/>
  <c r="L101" i="5"/>
  <c r="P101" i="5"/>
  <c r="R101" i="2"/>
  <c r="K101" i="2"/>
  <c r="P101" i="2"/>
  <c r="S101" i="2" s="1"/>
  <c r="L101" i="2"/>
  <c r="G102" i="2"/>
  <c r="I102" i="2"/>
  <c r="I102" i="5"/>
  <c r="Q108" i="5" l="1"/>
  <c r="H109" i="5"/>
  <c r="N108" i="5"/>
  <c r="O108" i="5"/>
  <c r="R102" i="2"/>
  <c r="L102" i="2"/>
  <c r="G103" i="2"/>
  <c r="P102" i="2"/>
  <c r="S102" i="2" s="1"/>
  <c r="K102" i="2"/>
  <c r="R102" i="5"/>
  <c r="L102" i="5"/>
  <c r="S102" i="5" s="1"/>
  <c r="G103" i="5"/>
  <c r="K102" i="5"/>
  <c r="P102" i="5"/>
  <c r="N104" i="2"/>
  <c r="H105" i="2"/>
  <c r="O104" i="2"/>
  <c r="Q104" i="2"/>
  <c r="I103" i="2"/>
  <c r="I103" i="5"/>
  <c r="O105" i="2" l="1"/>
  <c r="Q105" i="2"/>
  <c r="H106" i="2"/>
  <c r="N105" i="2"/>
  <c r="H110" i="5"/>
  <c r="O109" i="5"/>
  <c r="Q109" i="5"/>
  <c r="N109" i="5"/>
  <c r="R103" i="5"/>
  <c r="G104" i="5"/>
  <c r="L103" i="5"/>
  <c r="S103" i="5" s="1"/>
  <c r="P103" i="5"/>
  <c r="K103" i="5"/>
  <c r="R103" i="2"/>
  <c r="G104" i="2"/>
  <c r="K103" i="2"/>
  <c r="S103" i="2" s="1"/>
  <c r="P103" i="2"/>
  <c r="L103" i="2"/>
  <c r="I104" i="2"/>
  <c r="I104" i="5"/>
  <c r="R104" i="2" l="1"/>
  <c r="K104" i="2"/>
  <c r="P104" i="2"/>
  <c r="L104" i="2"/>
  <c r="G105" i="2"/>
  <c r="R104" i="5"/>
  <c r="L104" i="5"/>
  <c r="S104" i="5" s="1"/>
  <c r="P104" i="5"/>
  <c r="G105" i="5"/>
  <c r="K104" i="5"/>
  <c r="O106" i="2"/>
  <c r="Q106" i="2"/>
  <c r="H107" i="2"/>
  <c r="N106" i="2"/>
  <c r="Q110" i="5"/>
  <c r="O110" i="5"/>
  <c r="N110" i="5"/>
  <c r="H111" i="5"/>
  <c r="I105" i="2"/>
  <c r="S104" i="2"/>
  <c r="I105" i="5"/>
  <c r="O111" i="5" l="1"/>
  <c r="H112" i="5"/>
  <c r="N111" i="5"/>
  <c r="Q111" i="5"/>
  <c r="N107" i="2"/>
  <c r="O107" i="2"/>
  <c r="H108" i="2"/>
  <c r="Q107" i="2"/>
  <c r="R105" i="5"/>
  <c r="G106" i="5"/>
  <c r="K105" i="5"/>
  <c r="P105" i="5"/>
  <c r="S105" i="5" s="1"/>
  <c r="L105" i="5"/>
  <c r="R105" i="2"/>
  <c r="S105" i="2" s="1"/>
  <c r="K105" i="2"/>
  <c r="P105" i="2"/>
  <c r="L105" i="2"/>
  <c r="G106" i="2"/>
  <c r="I106" i="2"/>
  <c r="I106" i="5"/>
  <c r="O108" i="2" l="1"/>
  <c r="N108" i="2"/>
  <c r="Q108" i="2"/>
  <c r="H109" i="2"/>
  <c r="R106" i="2"/>
  <c r="L106" i="2"/>
  <c r="G107" i="2"/>
  <c r="K106" i="2"/>
  <c r="S106" i="2" s="1"/>
  <c r="P106" i="2"/>
  <c r="R106" i="5"/>
  <c r="L106" i="5"/>
  <c r="G107" i="5"/>
  <c r="K106" i="5"/>
  <c r="P106" i="5"/>
  <c r="S106" i="5" s="1"/>
  <c r="Q112" i="5"/>
  <c r="N112" i="5"/>
  <c r="O112" i="5"/>
  <c r="H113" i="5"/>
  <c r="I107" i="2"/>
  <c r="I107" i="5"/>
  <c r="H114" i="5" l="1"/>
  <c r="O113" i="5"/>
  <c r="N113" i="5"/>
  <c r="Q113" i="5"/>
  <c r="R107" i="5"/>
  <c r="G108" i="5"/>
  <c r="P107" i="5"/>
  <c r="L107" i="5"/>
  <c r="K107" i="5"/>
  <c r="O109" i="2"/>
  <c r="Q109" i="2"/>
  <c r="H110" i="2"/>
  <c r="N109" i="2"/>
  <c r="R107" i="2"/>
  <c r="G108" i="2"/>
  <c r="P107" i="2"/>
  <c r="K107" i="2"/>
  <c r="S107" i="2" s="1"/>
  <c r="L107" i="2"/>
  <c r="I108" i="2"/>
  <c r="I108" i="5"/>
  <c r="S107" i="5"/>
  <c r="O110" i="2" l="1"/>
  <c r="Q110" i="2"/>
  <c r="H111" i="2"/>
  <c r="N110" i="2"/>
  <c r="R108" i="2"/>
  <c r="K108" i="2"/>
  <c r="P108" i="2"/>
  <c r="L108" i="2"/>
  <c r="G109" i="2"/>
  <c r="R108" i="5"/>
  <c r="L108" i="5"/>
  <c r="P108" i="5"/>
  <c r="K108" i="5"/>
  <c r="G109" i="5"/>
  <c r="Q114" i="5"/>
  <c r="O114" i="5"/>
  <c r="H115" i="5"/>
  <c r="N114" i="5"/>
  <c r="I109" i="2"/>
  <c r="S108" i="2"/>
  <c r="I109" i="5"/>
  <c r="S108" i="5"/>
  <c r="O111" i="2" l="1"/>
  <c r="N111" i="2"/>
  <c r="Q111" i="2"/>
  <c r="H112" i="2"/>
  <c r="R109" i="5"/>
  <c r="G110" i="5"/>
  <c r="K109" i="5"/>
  <c r="P109" i="5"/>
  <c r="S109" i="5" s="1"/>
  <c r="L109" i="5"/>
  <c r="O115" i="5"/>
  <c r="H116" i="5"/>
  <c r="N115" i="5"/>
  <c r="Q115" i="5"/>
  <c r="R109" i="2"/>
  <c r="K109" i="2"/>
  <c r="P109" i="2"/>
  <c r="S109" i="2" s="1"/>
  <c r="L109" i="2"/>
  <c r="G110" i="2"/>
  <c r="I110" i="2"/>
  <c r="I110" i="5"/>
  <c r="Q116" i="5" l="1"/>
  <c r="H117" i="5"/>
  <c r="N116" i="5"/>
  <c r="O116" i="5"/>
  <c r="R110" i="2"/>
  <c r="L110" i="2"/>
  <c r="S110" i="2" s="1"/>
  <c r="G111" i="2"/>
  <c r="P110" i="2"/>
  <c r="K110" i="2"/>
  <c r="R110" i="5"/>
  <c r="L110" i="5"/>
  <c r="G111" i="5"/>
  <c r="K110" i="5"/>
  <c r="P110" i="5"/>
  <c r="S110" i="5" s="1"/>
  <c r="N112" i="2"/>
  <c r="O112" i="2"/>
  <c r="H113" i="2"/>
  <c r="Q112" i="2"/>
  <c r="I111" i="2"/>
  <c r="I111" i="5"/>
  <c r="R111" i="5" l="1"/>
  <c r="G112" i="5"/>
  <c r="L111" i="5"/>
  <c r="P111" i="5"/>
  <c r="S111" i="5" s="1"/>
  <c r="K111" i="5"/>
  <c r="R111" i="2"/>
  <c r="G112" i="2"/>
  <c r="K111" i="2"/>
  <c r="S111" i="2" s="1"/>
  <c r="P111" i="2"/>
  <c r="L111" i="2"/>
  <c r="H118" i="5"/>
  <c r="O117" i="5"/>
  <c r="Q117" i="5"/>
  <c r="N117" i="5"/>
  <c r="O113" i="2"/>
  <c r="Q113" i="2"/>
  <c r="H114" i="2"/>
  <c r="N113" i="2"/>
  <c r="I112" i="2"/>
  <c r="I112" i="5"/>
  <c r="Q118" i="5" l="1"/>
  <c r="O118" i="5"/>
  <c r="H119" i="5"/>
  <c r="N118" i="5"/>
  <c r="R112" i="2"/>
  <c r="K112" i="2"/>
  <c r="P112" i="2"/>
  <c r="L112" i="2"/>
  <c r="G113" i="2"/>
  <c r="R112" i="5"/>
  <c r="L112" i="5"/>
  <c r="P112" i="5"/>
  <c r="G113" i="5"/>
  <c r="K112" i="5"/>
  <c r="S112" i="5" s="1"/>
  <c r="O114" i="2"/>
  <c r="Q114" i="2"/>
  <c r="H115" i="2"/>
  <c r="N114" i="2"/>
  <c r="I113" i="2"/>
  <c r="S112" i="2"/>
  <c r="I113" i="5"/>
  <c r="O119" i="5" l="1"/>
  <c r="H120" i="5"/>
  <c r="N119" i="5"/>
  <c r="Q119" i="5"/>
  <c r="N115" i="2"/>
  <c r="O115" i="2"/>
  <c r="H116" i="2"/>
  <c r="Q115" i="2"/>
  <c r="R113" i="5"/>
  <c r="G114" i="5"/>
  <c r="K113" i="5"/>
  <c r="L113" i="5"/>
  <c r="S113" i="5" s="1"/>
  <c r="P113" i="5"/>
  <c r="R113" i="2"/>
  <c r="K113" i="2"/>
  <c r="P113" i="2"/>
  <c r="L113" i="2"/>
  <c r="G114" i="2"/>
  <c r="I114" i="2"/>
  <c r="S113" i="2"/>
  <c r="I114" i="5"/>
  <c r="O116" i="2" l="1"/>
  <c r="N116" i="2"/>
  <c r="Q116" i="2"/>
  <c r="H117" i="2"/>
  <c r="R114" i="2"/>
  <c r="L114" i="2"/>
  <c r="G115" i="2"/>
  <c r="K114" i="2"/>
  <c r="S114" i="2" s="1"/>
  <c r="P114" i="2"/>
  <c r="R114" i="5"/>
  <c r="L114" i="5"/>
  <c r="G115" i="5"/>
  <c r="K114" i="5"/>
  <c r="P114" i="5"/>
  <c r="S114" i="5" s="1"/>
  <c r="Q120" i="5"/>
  <c r="N120" i="5"/>
  <c r="O120" i="5"/>
  <c r="H121" i="5"/>
  <c r="I115" i="2"/>
  <c r="I115" i="5"/>
  <c r="R115" i="5" l="1"/>
  <c r="G116" i="5"/>
  <c r="P115" i="5"/>
  <c r="L115" i="5"/>
  <c r="S115" i="5" s="1"/>
  <c r="K115" i="5"/>
  <c r="O117" i="2"/>
  <c r="Q117" i="2"/>
  <c r="H118" i="2"/>
  <c r="N117" i="2"/>
  <c r="R115" i="2"/>
  <c r="G116" i="2"/>
  <c r="P115" i="2"/>
  <c r="S115" i="2" s="1"/>
  <c r="K115" i="2"/>
  <c r="L115" i="2"/>
  <c r="H122" i="5"/>
  <c r="O121" i="5"/>
  <c r="N121" i="5"/>
  <c r="Q121" i="5"/>
  <c r="I116" i="2"/>
  <c r="I116" i="5"/>
  <c r="Q122" i="5" l="1"/>
  <c r="H123" i="5"/>
  <c r="O122" i="5"/>
  <c r="N122" i="5"/>
  <c r="R116" i="5"/>
  <c r="L116" i="5"/>
  <c r="P116" i="5"/>
  <c r="S116" i="5" s="1"/>
  <c r="G117" i="5"/>
  <c r="K116" i="5"/>
  <c r="O118" i="2"/>
  <c r="Q118" i="2"/>
  <c r="H119" i="2"/>
  <c r="N118" i="2"/>
  <c r="R116" i="2"/>
  <c r="K116" i="2"/>
  <c r="S116" i="2" s="1"/>
  <c r="P116" i="2"/>
  <c r="L116" i="2"/>
  <c r="G117" i="2"/>
  <c r="I117" i="2"/>
  <c r="I117" i="5"/>
  <c r="R117" i="2" l="1"/>
  <c r="K117" i="2"/>
  <c r="P117" i="2"/>
  <c r="L117" i="2"/>
  <c r="G118" i="2"/>
  <c r="O123" i="5"/>
  <c r="Q123" i="5"/>
  <c r="N123" i="5"/>
  <c r="H124" i="5"/>
  <c r="O119" i="2"/>
  <c r="N119" i="2"/>
  <c r="Q119" i="2"/>
  <c r="H120" i="2"/>
  <c r="R117" i="5"/>
  <c r="G118" i="5"/>
  <c r="K117" i="5"/>
  <c r="S117" i="5" s="1"/>
  <c r="L117" i="5"/>
  <c r="P117" i="5"/>
  <c r="I118" i="2"/>
  <c r="S117" i="2"/>
  <c r="I118" i="5"/>
  <c r="R118" i="5" l="1"/>
  <c r="L118" i="5"/>
  <c r="G119" i="5"/>
  <c r="K118" i="5"/>
  <c r="P118" i="5"/>
  <c r="N120" i="2"/>
  <c r="H121" i="2"/>
  <c r="O120" i="2"/>
  <c r="Q120" i="2"/>
  <c r="Q124" i="5"/>
  <c r="H125" i="5"/>
  <c r="N124" i="5"/>
  <c r="O124" i="5"/>
  <c r="R118" i="2"/>
  <c r="L118" i="2"/>
  <c r="G119" i="2"/>
  <c r="P118" i="2"/>
  <c r="K118" i="2"/>
  <c r="S118" i="2" s="1"/>
  <c r="I119" i="2"/>
  <c r="I119" i="5"/>
  <c r="S118" i="5"/>
  <c r="R119" i="2" l="1"/>
  <c r="G120" i="2"/>
  <c r="K119" i="2"/>
  <c r="P119" i="2"/>
  <c r="S119" i="2" s="1"/>
  <c r="L119" i="2"/>
  <c r="H126" i="5"/>
  <c r="O125" i="5"/>
  <c r="Q125" i="5"/>
  <c r="N125" i="5"/>
  <c r="O121" i="2"/>
  <c r="Q121" i="2"/>
  <c r="H122" i="2"/>
  <c r="N121" i="2"/>
  <c r="R119" i="5"/>
  <c r="G120" i="5"/>
  <c r="L119" i="5"/>
  <c r="P119" i="5"/>
  <c r="K119" i="5"/>
  <c r="S119" i="5" s="1"/>
  <c r="I120" i="2"/>
  <c r="I120" i="5"/>
  <c r="O122" i="2" l="1"/>
  <c r="Q122" i="2"/>
  <c r="H123" i="2"/>
  <c r="N122" i="2"/>
  <c r="R120" i="5"/>
  <c r="L120" i="5"/>
  <c r="P120" i="5"/>
  <c r="G121" i="5"/>
  <c r="K120" i="5"/>
  <c r="Q126" i="5"/>
  <c r="O126" i="5"/>
  <c r="H127" i="5"/>
  <c r="N126" i="5"/>
  <c r="R120" i="2"/>
  <c r="S120" i="2" s="1"/>
  <c r="K120" i="2"/>
  <c r="P120" i="2"/>
  <c r="L120" i="2"/>
  <c r="G121" i="2"/>
  <c r="I121" i="2"/>
  <c r="I121" i="5"/>
  <c r="S120" i="5"/>
  <c r="R121" i="2" l="1"/>
  <c r="K121" i="2"/>
  <c r="P121" i="2"/>
  <c r="L121" i="2"/>
  <c r="G122" i="2"/>
  <c r="O127" i="5"/>
  <c r="H128" i="5"/>
  <c r="N127" i="5"/>
  <c r="Q127" i="5"/>
  <c r="R121" i="5"/>
  <c r="G122" i="5"/>
  <c r="K121" i="5"/>
  <c r="P121" i="5"/>
  <c r="L121" i="5"/>
  <c r="N123" i="2"/>
  <c r="O123" i="2"/>
  <c r="H124" i="2"/>
  <c r="Q123" i="2"/>
  <c r="I122" i="2"/>
  <c r="S121" i="2"/>
  <c r="I122" i="5"/>
  <c r="S121" i="5"/>
  <c r="R122" i="5" l="1"/>
  <c r="L122" i="5"/>
  <c r="G123" i="5"/>
  <c r="K122" i="5"/>
  <c r="S122" i="5" s="1"/>
  <c r="P122" i="5"/>
  <c r="Q128" i="5"/>
  <c r="N128" i="5"/>
  <c r="O128" i="5"/>
  <c r="H129" i="5"/>
  <c r="O124" i="2"/>
  <c r="N124" i="2"/>
  <c r="Q124" i="2"/>
  <c r="H125" i="2"/>
  <c r="R122" i="2"/>
  <c r="L122" i="2"/>
  <c r="S122" i="2" s="1"/>
  <c r="G123" i="2"/>
  <c r="K122" i="2"/>
  <c r="P122" i="2"/>
  <c r="I123" i="2"/>
  <c r="I123" i="5"/>
  <c r="R123" i="2" l="1"/>
  <c r="G124" i="2"/>
  <c r="P123" i="2"/>
  <c r="K123" i="2"/>
  <c r="S123" i="2" s="1"/>
  <c r="L123" i="2"/>
  <c r="R123" i="5"/>
  <c r="G124" i="5"/>
  <c r="P123" i="5"/>
  <c r="L123" i="5"/>
  <c r="K123" i="5"/>
  <c r="O125" i="2"/>
  <c r="Q125" i="2"/>
  <c r="H126" i="2"/>
  <c r="N125" i="2"/>
  <c r="H130" i="5"/>
  <c r="O129" i="5"/>
  <c r="N129" i="5"/>
  <c r="Q129" i="5"/>
  <c r="I124" i="2"/>
  <c r="I124" i="5"/>
  <c r="S123" i="5"/>
  <c r="Q130" i="5" l="1"/>
  <c r="O130" i="5"/>
  <c r="H131" i="5"/>
  <c r="N130" i="5"/>
  <c r="R124" i="5"/>
  <c r="L124" i="5"/>
  <c r="P124" i="5"/>
  <c r="K124" i="5"/>
  <c r="G125" i="5"/>
  <c r="R124" i="2"/>
  <c r="K124" i="2"/>
  <c r="P124" i="2"/>
  <c r="L124" i="2"/>
  <c r="G125" i="2"/>
  <c r="O126" i="2"/>
  <c r="Q126" i="2"/>
  <c r="H127" i="2"/>
  <c r="N126" i="2"/>
  <c r="I125" i="2"/>
  <c r="S124" i="2"/>
  <c r="I125" i="5"/>
  <c r="S124" i="5"/>
  <c r="O131" i="5" l="1"/>
  <c r="N131" i="5"/>
  <c r="H132" i="5"/>
  <c r="Q131" i="5"/>
  <c r="R125" i="2"/>
  <c r="K125" i="2"/>
  <c r="S125" i="2" s="1"/>
  <c r="P125" i="2"/>
  <c r="L125" i="2"/>
  <c r="G126" i="2"/>
  <c r="O127" i="2"/>
  <c r="N127" i="2"/>
  <c r="Q127" i="2"/>
  <c r="H128" i="2"/>
  <c r="R125" i="5"/>
  <c r="G126" i="5"/>
  <c r="K125" i="5"/>
  <c r="S125" i="5" s="1"/>
  <c r="L125" i="5"/>
  <c r="P125" i="5"/>
  <c r="I126" i="2"/>
  <c r="I126" i="5"/>
  <c r="R126" i="5" l="1"/>
  <c r="L126" i="5"/>
  <c r="S126" i="5" s="1"/>
  <c r="G127" i="5"/>
  <c r="K126" i="5"/>
  <c r="P126" i="5"/>
  <c r="Q132" i="5"/>
  <c r="H133" i="5"/>
  <c r="N132" i="5"/>
  <c r="O132" i="5"/>
  <c r="N128" i="2"/>
  <c r="O128" i="2"/>
  <c r="H129" i="2"/>
  <c r="Q128" i="2"/>
  <c r="R126" i="2"/>
  <c r="L126" i="2"/>
  <c r="G127" i="2"/>
  <c r="P126" i="2"/>
  <c r="K126" i="2"/>
  <c r="S126" i="2" s="1"/>
  <c r="I127" i="2"/>
  <c r="I127" i="5"/>
  <c r="R127" i="2" l="1"/>
  <c r="G128" i="2"/>
  <c r="K127" i="2"/>
  <c r="P127" i="2"/>
  <c r="S127" i="2" s="1"/>
  <c r="L127" i="2"/>
  <c r="O129" i="2"/>
  <c r="Q129" i="2"/>
  <c r="H130" i="2"/>
  <c r="N129" i="2"/>
  <c r="H134" i="5"/>
  <c r="O133" i="5"/>
  <c r="Q133" i="5"/>
  <c r="N133" i="5"/>
  <c r="R127" i="5"/>
  <c r="G128" i="5"/>
  <c r="L127" i="5"/>
  <c r="P127" i="5"/>
  <c r="K127" i="5"/>
  <c r="S127" i="5" s="1"/>
  <c r="I128" i="2"/>
  <c r="I128" i="5"/>
  <c r="O130" i="2" l="1"/>
  <c r="Q130" i="2"/>
  <c r="H131" i="2"/>
  <c r="N130" i="2"/>
  <c r="R128" i="5"/>
  <c r="L128" i="5"/>
  <c r="P128" i="5"/>
  <c r="K128" i="5"/>
  <c r="G129" i="5"/>
  <c r="Q134" i="5"/>
  <c r="O134" i="5"/>
  <c r="H135" i="5"/>
  <c r="N134" i="5"/>
  <c r="R128" i="2"/>
  <c r="S128" i="2" s="1"/>
  <c r="K128" i="2"/>
  <c r="P128" i="2"/>
  <c r="L128" i="2"/>
  <c r="G129" i="2"/>
  <c r="I129" i="2"/>
  <c r="I129" i="5"/>
  <c r="S128" i="5"/>
  <c r="R129" i="2" l="1"/>
  <c r="K129" i="2"/>
  <c r="P129" i="2"/>
  <c r="L129" i="2"/>
  <c r="G130" i="2"/>
  <c r="N135" i="5"/>
  <c r="Q135" i="5"/>
  <c r="O135" i="5"/>
  <c r="N131" i="2"/>
  <c r="O131" i="2"/>
  <c r="H132" i="2"/>
  <c r="Q131" i="2"/>
  <c r="R129" i="5"/>
  <c r="G130" i="5"/>
  <c r="K129" i="5"/>
  <c r="L129" i="5"/>
  <c r="P129" i="5"/>
  <c r="S129" i="2"/>
  <c r="I130" i="2"/>
  <c r="S129" i="5"/>
  <c r="I130" i="5"/>
  <c r="O132" i="2" l="1"/>
  <c r="N132" i="2"/>
  <c r="Q132" i="2"/>
  <c r="H133" i="2"/>
  <c r="R130" i="5"/>
  <c r="L130" i="5"/>
  <c r="G131" i="5"/>
  <c r="K130" i="5"/>
  <c r="S130" i="5" s="1"/>
  <c r="P130" i="5"/>
  <c r="R130" i="2"/>
  <c r="L130" i="2"/>
  <c r="G131" i="2"/>
  <c r="K130" i="2"/>
  <c r="S130" i="2" s="1"/>
  <c r="P130" i="2"/>
  <c r="I131" i="2"/>
  <c r="I131" i="5"/>
  <c r="R131" i="2" l="1"/>
  <c r="G132" i="2"/>
  <c r="P131" i="2"/>
  <c r="K131" i="2"/>
  <c r="S131" i="2" s="1"/>
  <c r="L131" i="2"/>
  <c r="O133" i="2"/>
  <c r="Q133" i="2"/>
  <c r="H134" i="2"/>
  <c r="N133" i="2"/>
  <c r="R131" i="5"/>
  <c r="G132" i="5"/>
  <c r="P131" i="5"/>
  <c r="S131" i="5" s="1"/>
  <c r="L131" i="5"/>
  <c r="K131" i="5"/>
  <c r="I132" i="2"/>
  <c r="I132" i="5"/>
  <c r="O134" i="2" l="1"/>
  <c r="Q134" i="2"/>
  <c r="N134" i="2"/>
  <c r="H135" i="2"/>
  <c r="R132" i="2"/>
  <c r="K132" i="2"/>
  <c r="S132" i="2" s="1"/>
  <c r="P132" i="2"/>
  <c r="L132" i="2"/>
  <c r="G133" i="2"/>
  <c r="R132" i="5"/>
  <c r="L132" i="5"/>
  <c r="P132" i="5"/>
  <c r="K132" i="5"/>
  <c r="G133" i="5"/>
  <c r="I133" i="2"/>
  <c r="I133" i="5"/>
  <c r="S132" i="5"/>
  <c r="O135" i="2" l="1"/>
  <c r="N135" i="2"/>
  <c r="Q135" i="2"/>
  <c r="R133" i="5"/>
  <c r="G134" i="5"/>
  <c r="K133" i="5"/>
  <c r="L133" i="5"/>
  <c r="P133" i="5"/>
  <c r="R133" i="2"/>
  <c r="K133" i="2"/>
  <c r="S133" i="2" s="1"/>
  <c r="P133" i="2"/>
  <c r="L133" i="2"/>
  <c r="G134" i="2"/>
  <c r="I134" i="2"/>
  <c r="S133" i="5"/>
  <c r="I134" i="5"/>
  <c r="R134" i="2" l="1"/>
  <c r="L134" i="2"/>
  <c r="S134" i="2" s="1"/>
  <c r="G135" i="2"/>
  <c r="P134" i="2"/>
  <c r="K134" i="2"/>
  <c r="R134" i="5"/>
  <c r="L134" i="5"/>
  <c r="G135" i="5"/>
  <c r="K134" i="5"/>
  <c r="P134" i="5"/>
  <c r="S134" i="5" s="1"/>
  <c r="I135" i="2"/>
  <c r="I135" i="5"/>
  <c r="R135" i="5" l="1"/>
  <c r="K135" i="5"/>
  <c r="S135" i="5" s="1"/>
  <c r="P135" i="5"/>
  <c r="L135" i="5"/>
  <c r="R135" i="2"/>
  <c r="P135" i="2"/>
  <c r="L135" i="2"/>
  <c r="K135" i="2"/>
  <c r="S135" i="2" s="1"/>
</calcChain>
</file>

<file path=xl/sharedStrings.xml><?xml version="1.0" encoding="utf-8"?>
<sst xmlns="http://schemas.openxmlformats.org/spreadsheetml/2006/main" count="952" uniqueCount="205">
  <si>
    <t>100+</t>
  </si>
  <si>
    <t>99</t>
  </si>
  <si>
    <t>98</t>
  </si>
  <si>
    <t>97</t>
  </si>
  <si>
    <t>96</t>
  </si>
  <si>
    <t>95</t>
  </si>
  <si>
    <t>94</t>
  </si>
  <si>
    <t>93</t>
  </si>
  <si>
    <t>92</t>
  </si>
  <si>
    <t>91</t>
  </si>
  <si>
    <t>90</t>
  </si>
  <si>
    <t>89</t>
  </si>
  <si>
    <t>88</t>
  </si>
  <si>
    <t>87</t>
  </si>
  <si>
    <t>86</t>
  </si>
  <si>
    <t>85</t>
  </si>
  <si>
    <t>84</t>
  </si>
  <si>
    <t>83</t>
  </si>
  <si>
    <t>82</t>
  </si>
  <si>
    <t>81</t>
  </si>
  <si>
    <t>80</t>
  </si>
  <si>
    <t>79</t>
  </si>
  <si>
    <t>78</t>
  </si>
  <si>
    <t>77</t>
  </si>
  <si>
    <t>76</t>
  </si>
  <si>
    <t>75</t>
  </si>
  <si>
    <t>74</t>
  </si>
  <si>
    <t>73</t>
  </si>
  <si>
    <t>72</t>
  </si>
  <si>
    <t>71</t>
  </si>
  <si>
    <t>70</t>
  </si>
  <si>
    <t>69</t>
  </si>
  <si>
    <t>68</t>
  </si>
  <si>
    <t>67</t>
  </si>
  <si>
    <t>66</t>
  </si>
  <si>
    <t>65</t>
  </si>
  <si>
    <t>64</t>
  </si>
  <si>
    <t>63</t>
  </si>
  <si>
    <t>62</t>
  </si>
  <si>
    <t>61</t>
  </si>
  <si>
    <t>60</t>
  </si>
  <si>
    <t>59</t>
  </si>
  <si>
    <t>58</t>
  </si>
  <si>
    <t>57</t>
  </si>
  <si>
    <t>56</t>
  </si>
  <si>
    <t>55</t>
  </si>
  <si>
    <t>54</t>
  </si>
  <si>
    <t>53</t>
  </si>
  <si>
    <t>52</t>
  </si>
  <si>
    <t>51</t>
  </si>
  <si>
    <t>50</t>
  </si>
  <si>
    <t>49</t>
  </si>
  <si>
    <t>48</t>
  </si>
  <si>
    <t>47</t>
  </si>
  <si>
    <t>46</t>
  </si>
  <si>
    <t>45</t>
  </si>
  <si>
    <t>44</t>
  </si>
  <si>
    <t>43</t>
  </si>
  <si>
    <t>42</t>
  </si>
  <si>
    <t>41</t>
  </si>
  <si>
    <t>40</t>
  </si>
  <si>
    <t>39</t>
  </si>
  <si>
    <t>38</t>
  </si>
  <si>
    <t>37</t>
  </si>
  <si>
    <t>36</t>
  </si>
  <si>
    <t>35-</t>
  </si>
  <si>
    <t>IncurredAge</t>
  </si>
  <si>
    <t>Single</t>
  </si>
  <si>
    <t>Married</t>
  </si>
  <si>
    <t>Marital_Status</t>
  </si>
  <si>
    <t>Marital_Status * IncurredAge</t>
  </si>
  <si>
    <t>20+</t>
  </si>
  <si>
    <t>19</t>
  </si>
  <si>
    <t>18</t>
  </si>
  <si>
    <t>17</t>
  </si>
  <si>
    <t>16</t>
  </si>
  <si>
    <t>15</t>
  </si>
  <si>
    <t>14</t>
  </si>
  <si>
    <t>13</t>
  </si>
  <si>
    <t>12</t>
  </si>
  <si>
    <t>11</t>
  </si>
  <si>
    <t>10</t>
  </si>
  <si>
    <t>9</t>
  </si>
  <si>
    <t>8</t>
  </si>
  <si>
    <t>7</t>
  </si>
  <si>
    <t>6</t>
  </si>
  <si>
    <t>5</t>
  </si>
  <si>
    <t>4</t>
  </si>
  <si>
    <t>3</t>
  </si>
  <si>
    <t>2</t>
  </si>
  <si>
    <t>1</t>
  </si>
  <si>
    <t>DurYear</t>
  </si>
  <si>
    <t>Other</t>
  </si>
  <si>
    <t>UW_Type</t>
  </si>
  <si>
    <t>UW_Type * DurYear</t>
  </si>
  <si>
    <t>Substandard</t>
  </si>
  <si>
    <t>Standard</t>
  </si>
  <si>
    <t>Preferred</t>
  </si>
  <si>
    <t>Prem_Class</t>
  </si>
  <si>
    <t>Prem_Class * DurYear</t>
  </si>
  <si>
    <t>Unknown</t>
  </si>
  <si>
    <t>&gt;= 200</t>
  </si>
  <si>
    <t>&gt;= 190, &lt; 200</t>
  </si>
  <si>
    <t>&gt;= 180, &lt; 190</t>
  </si>
  <si>
    <t>&gt;= 170, &lt; 180</t>
  </si>
  <si>
    <t>&gt;= 160, &lt; 170</t>
  </si>
  <si>
    <t>&gt;= 150, &lt; 160</t>
  </si>
  <si>
    <t>&gt;= 140, &lt; 150</t>
  </si>
  <si>
    <t>&gt;= 130, &lt; 140</t>
  </si>
  <si>
    <t>&gt;= 120, &lt; 130</t>
  </si>
  <si>
    <t>&gt;= 110, &lt; 120</t>
  </si>
  <si>
    <t>&gt;= 100, &lt; 110</t>
  </si>
  <si>
    <t>&gt;= 90, &lt; 100</t>
  </si>
  <si>
    <t>&gt;= 80, &lt; 90</t>
  </si>
  <si>
    <t>&gt;= 70, &lt; 80</t>
  </si>
  <si>
    <t>&gt;= 60, &lt; 70</t>
  </si>
  <si>
    <t>&gt;= 50, &lt; 60</t>
  </si>
  <si>
    <t>&gt;= 40, &lt; 50</t>
  </si>
  <si>
    <t>&gt;= 30, &lt; 40</t>
  </si>
  <si>
    <t>&gt;= 20, &lt; 30</t>
  </si>
  <si>
    <t>&gt;= 10, &lt; 20</t>
  </si>
  <si>
    <t>&gt;= 0, &lt; 10</t>
  </si>
  <si>
    <t>MaxBD</t>
  </si>
  <si>
    <t>West</t>
  </si>
  <si>
    <t>South</t>
  </si>
  <si>
    <t>Northeast</t>
  </si>
  <si>
    <t>Mid-West</t>
  </si>
  <si>
    <t>Region</t>
  </si>
  <si>
    <t>Region * MaxBD</t>
  </si>
  <si>
    <t>Other/Unknown</t>
  </si>
  <si>
    <t>NH Only</t>
  </si>
  <si>
    <t>HHC Only</t>
  </si>
  <si>
    <t>Comprehensive</t>
  </si>
  <si>
    <t>ALF Only</t>
  </si>
  <si>
    <t>Cov_Type</t>
  </si>
  <si>
    <t>Cov_Type * IncurredAge</t>
  </si>
  <si>
    <t>Male</t>
  </si>
  <si>
    <t>Female</t>
  </si>
  <si>
    <t>Gender</t>
  </si>
  <si>
    <t>Gender * IncurredAge</t>
  </si>
  <si>
    <t>U</t>
  </si>
  <si>
    <t>Q</t>
  </si>
  <si>
    <t>N</t>
  </si>
  <si>
    <t>TQ Status</t>
  </si>
  <si>
    <t>TQ Status * DurYear</t>
  </si>
  <si>
    <t>1460</t>
  </si>
  <si>
    <t>1095</t>
  </si>
  <si>
    <t>730</t>
  </si>
  <si>
    <t>365</t>
  </si>
  <si>
    <t>200</t>
  </si>
  <si>
    <t>195</t>
  </si>
  <si>
    <t>180</t>
  </si>
  <si>
    <t>150</t>
  </si>
  <si>
    <t>120</t>
  </si>
  <si>
    <t>100</t>
  </si>
  <si>
    <t>Lifetime</t>
  </si>
  <si>
    <t>6+</t>
  </si>
  <si>
    <t>30</t>
  </si>
  <si>
    <t>5-6</t>
  </si>
  <si>
    <t>20</t>
  </si>
  <si>
    <t>4-5</t>
  </si>
  <si>
    <t>3-4</t>
  </si>
  <si>
    <t>2-3</t>
  </si>
  <si>
    <t>1-2</t>
  </si>
  <si>
    <t>0-1</t>
  </si>
  <si>
    <t>0</t>
  </si>
  <si>
    <t>MaxBP</t>
  </si>
  <si>
    <t>MinEP</t>
  </si>
  <si>
    <t>Base</t>
  </si>
  <si>
    <t>Issue Age:</t>
  </si>
  <si>
    <t>TQ Status:</t>
  </si>
  <si>
    <t>Gender:</t>
  </si>
  <si>
    <t>Coverage Type:</t>
  </si>
  <si>
    <t>Region:</t>
  </si>
  <si>
    <t>Premium Class:</t>
  </si>
  <si>
    <t>Underwriting Type:</t>
  </si>
  <si>
    <t>Marital Status:</t>
  </si>
  <si>
    <t>Input</t>
  </si>
  <si>
    <t>NTQ</t>
  </si>
  <si>
    <t>TQ</t>
  </si>
  <si>
    <t>Unk</t>
  </si>
  <si>
    <t>Age</t>
  </si>
  <si>
    <t>Max Daily Benefit:</t>
  </si>
  <si>
    <t>Base Incidence</t>
  </si>
  <si>
    <t>Scalars</t>
  </si>
  <si>
    <t>Limited</t>
  </si>
  <si>
    <t>Dur</t>
  </si>
  <si>
    <t>Full medical underwriting</t>
  </si>
  <si>
    <t>MinEP * IncurredAge</t>
  </si>
  <si>
    <t>Benefit Period:</t>
  </si>
  <si>
    <t>Elimination Period:</t>
  </si>
  <si>
    <t>Benefit Period</t>
  </si>
  <si>
    <t>Gender by Incurral Age</t>
  </si>
  <si>
    <t>Coverage Type by Incurral Age</t>
  </si>
  <si>
    <t>Region by Max Daily Benefit</t>
  </si>
  <si>
    <t>Prem Class by Policy Duration</t>
  </si>
  <si>
    <t>UW Type by Policy Duration</t>
  </si>
  <si>
    <t>Marital Status by Incurral Age</t>
  </si>
  <si>
    <t>TQ Status by Policy Duration</t>
  </si>
  <si>
    <t>Elimination Period by Incurral Age</t>
  </si>
  <si>
    <t>Model 1: Total Lives Incidence</t>
  </si>
  <si>
    <t>Final Total Lives Incidence</t>
  </si>
  <si>
    <t>Full Medical UW</t>
  </si>
  <si>
    <t>Model 2: Active Lives Incidence</t>
  </si>
  <si>
    <t>Final Active Lives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</si>
</sst>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00"/>
    <numFmt numFmtId="165" formatCode="#,##0.000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76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14"/>
      <color rgb="FF3F3F76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 style="thin">
        <color rgb="FF7F7F7F"/>
      </right>
      <top/>
      <bottom/>
      <diagonal/>
    </border>
    <border>
      <left/>
      <right style="thin">
        <color rgb="FF7F7F7F"/>
      </right>
      <top/>
      <bottom style="thin">
        <color rgb="FF7F7F7F"/>
      </bottom>
      <diagonal/>
    </border>
    <border>
      <left/>
      <right/>
      <top style="thin">
        <color rgb="FF7F7F7F"/>
      </top>
      <bottom/>
      <diagonal/>
    </border>
    <border>
      <left/>
      <right style="thin">
        <color rgb="FF7F7F7F"/>
      </right>
      <top/>
      <bottom/>
      <diagonal/>
    </border>
    <border>
      <left/>
      <right/>
      <top/>
      <bottom style="thin">
        <color rgb="FF7F7F7F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</borders>
  <cellStyleXfs count="2">
    <xf numFmtId="0" fontId="0" fillId="0" borderId="0"/>
    <xf numFmtId="0" fontId="2" fillId="2" borderId="1" applyNumberFormat="0" applyAlignment="0" applyProtection="0"/>
  </cellStyleXfs>
  <cellXfs count="50">
    <xf numFmtId="0" fontId="0" fillId="0" borderId="0" xfId="0"/>
    <xf numFmtId="0" fontId="0" fillId="0" borderId="0" xfId="0" applyProtection="1">
      <protection locked="0"/>
    </xf>
    <xf numFmtId="0" fontId="0" fillId="0" borderId="10" xfId="0" applyBorder="1" applyAlignment="1" applyProtection="1">
      <alignment horizontal="centerContinuous"/>
      <protection locked="0"/>
    </xf>
    <xf numFmtId="0" fontId="0" fillId="0" borderId="11" xfId="0" applyBorder="1" applyAlignment="1" applyProtection="1">
      <alignment horizontal="centerContinuous"/>
      <protection locked="0"/>
    </xf>
    <xf numFmtId="0" fontId="0" fillId="0" borderId="12" xfId="0" applyBorder="1" applyAlignment="1" applyProtection="1">
      <alignment horizontal="centerContinuous"/>
      <protection locked="0"/>
    </xf>
    <xf numFmtId="164" fontId="5" fillId="2" borderId="1" xfId="1" applyNumberFormat="1" applyFont="1" applyBorder="1" applyAlignment="1" applyProtection="1">
      <alignment horizontal="centerContinuous" vertical="center"/>
      <protection locked="0"/>
    </xf>
    <xf numFmtId="164" fontId="3" fillId="2" borderId="1" xfId="1" applyNumberFormat="1" applyFont="1" applyBorder="1" applyAlignment="1" applyProtection="1">
      <alignment horizontal="centerContinuous"/>
      <protection locked="0"/>
    </xf>
    <xf numFmtId="164" fontId="3" fillId="2" borderId="2" xfId="1" applyNumberFormat="1" applyFont="1" applyBorder="1" applyAlignment="1" applyProtection="1">
      <alignment horizontal="centerContinuous"/>
      <protection locked="0"/>
    </xf>
    <xf numFmtId="164" fontId="2" fillId="2" borderId="4" xfId="1" applyNumberFormat="1" applyFont="1" applyBorder="1" applyAlignment="1" applyProtection="1">
      <alignment horizontal="right"/>
      <protection locked="0"/>
    </xf>
    <xf numFmtId="164" fontId="6" fillId="0" borderId="0" xfId="0" applyNumberFormat="1" applyFont="1" applyAlignment="1" applyProtection="1">
      <alignment wrapText="1"/>
      <protection locked="0"/>
    </xf>
    <xf numFmtId="164" fontId="6" fillId="0" borderId="0" xfId="0" applyNumberFormat="1" applyFont="1" applyFill="1" applyAlignment="1" applyProtection="1">
      <alignment wrapText="1"/>
      <protection locked="0"/>
    </xf>
    <xf numFmtId="164" fontId="2" fillId="2" borderId="1" xfId="1" applyNumberFormat="1" applyAlignment="1" applyProtection="1">
      <alignment horizontal="right"/>
      <protection locked="0"/>
    </xf>
    <xf numFmtId="0" fontId="4" fillId="3" borderId="1" xfId="1" applyNumberFormat="1" applyFont="1" applyFill="1" applyAlignment="1" applyProtection="1">
      <alignment horizontal="center"/>
      <protection locked="0"/>
    </xf>
    <xf numFmtId="164" fontId="4" fillId="3" borderId="1" xfId="1" applyNumberFormat="1" applyFont="1" applyFill="1" applyAlignment="1" applyProtection="1">
      <alignment horizontal="center"/>
      <protection locked="0"/>
    </xf>
    <xf numFmtId="164" fontId="2" fillId="2" borderId="5" xfId="1" applyNumberFormat="1" applyBorder="1" applyAlignment="1" applyProtection="1">
      <alignment horizontal="right"/>
      <protection locked="0"/>
    </xf>
    <xf numFmtId="164" fontId="4" fillId="3" borderId="1" xfId="1" applyNumberFormat="1" applyFont="1" applyFill="1" applyBorder="1" applyAlignment="1" applyProtection="1">
      <alignment horizontal="center"/>
      <protection locked="0"/>
    </xf>
    <xf numFmtId="164" fontId="2" fillId="2" borderId="7" xfId="1" applyNumberFormat="1" applyBorder="1" applyAlignment="1" applyProtection="1">
      <alignment horizontal="right"/>
      <protection locked="0"/>
    </xf>
    <xf numFmtId="164" fontId="2" fillId="2" borderId="7" xfId="1" applyNumberFormat="1" applyBorder="1" applyProtection="1">
      <protection locked="0"/>
    </xf>
    <xf numFmtId="164" fontId="2" fillId="2" borderId="8" xfId="1" applyNumberFormat="1" applyBorder="1" applyAlignment="1" applyProtection="1">
      <alignment horizontal="right"/>
      <protection locked="0"/>
    </xf>
    <xf numFmtId="0" fontId="2" fillId="2" borderId="2" xfId="1" applyBorder="1" applyProtection="1">
      <protection locked="0"/>
    </xf>
    <xf numFmtId="0" fontId="2" fillId="2" borderId="3" xfId="1" applyBorder="1" applyProtection="1">
      <protection locked="0"/>
    </xf>
    <xf numFmtId="0" fontId="2" fillId="2" borderId="9" xfId="1" applyBorder="1" applyProtection="1">
      <protection locked="0"/>
    </xf>
    <xf numFmtId="0" fontId="2" fillId="2" borderId="6" xfId="1" applyBorder="1" applyProtection="1">
      <protection locked="0"/>
    </xf>
    <xf numFmtId="0" fontId="7" fillId="0" borderId="0" xfId="0" applyFont="1" applyAlignment="1" applyProtection="1">
      <alignment horizontal="left"/>
    </xf>
    <xf numFmtId="165" fontId="7" fillId="0" borderId="0" xfId="0" applyNumberFormat="1" applyFont="1" applyAlignment="1" applyProtection="1">
      <alignment horizontal="left"/>
    </xf>
    <xf numFmtId="0" fontId="0" fillId="0" borderId="0" xfId="0" applyAlignment="1" applyProtection="1">
      <alignment horizontal="left"/>
    </xf>
    <xf numFmtId="0" fontId="8" fillId="0" borderId="0" xfId="0" applyFont="1" applyProtection="1">
      <protection locked="0"/>
    </xf>
    <xf numFmtId="0" fontId="0" fillId="0" borderId="0" xfId="0" quotePrefix="1" applyProtection="1">
      <protection locked="0"/>
    </xf>
    <xf numFmtId="164" fontId="2" fillId="2" borderId="1" xfId="1" applyNumberFormat="1" applyAlignment="1" applyProtection="1">
      <alignment horizontal="centerContinuous"/>
      <protection locked="0"/>
    </xf>
    <xf numFmtId="164" fontId="7" fillId="0" borderId="0" xfId="0" applyNumberFormat="1" applyFont="1"/>
    <xf numFmtId="164" fontId="9" fillId="0" borderId="0" xfId="0" quotePrefix="1" applyNumberFormat="1" applyFont="1"/>
    <xf numFmtId="0" fontId="7" fillId="0" borderId="0" xfId="0" applyFont="1"/>
    <xf numFmtId="164" fontId="10" fillId="0" borderId="0" xfId="0" quotePrefix="1" applyNumberFormat="1" applyFont="1"/>
    <xf numFmtId="164" fontId="7" fillId="0" borderId="0" xfId="0" quotePrefix="1" applyNumberFormat="1" applyFont="1"/>
    <xf numFmtId="164" fontId="7" fillId="0" borderId="0" xfId="0" applyNumberFormat="1" applyFont="1" applyAlignment="1">
      <alignment horizontal="left"/>
    </xf>
    <xf numFmtId="164" fontId="7" fillId="0" borderId="0" xfId="0" applyNumberFormat="1" applyFont="1" applyAlignment="1">
      <alignment horizontal="right"/>
    </xf>
    <xf numFmtId="164" fontId="7" fillId="4" borderId="0" xfId="0" applyNumberFormat="1" applyFont="1" applyFill="1"/>
    <xf numFmtId="164" fontId="7" fillId="4" borderId="0" xfId="0" quotePrefix="1" applyNumberFormat="1" applyFont="1" applyFill="1"/>
    <xf numFmtId="0" fontId="7" fillId="4" borderId="0" xfId="0" applyNumberFormat="1" applyFont="1" applyFill="1"/>
    <xf numFmtId="164" fontId="0" fillId="0" borderId="0" xfId="0" quotePrefix="1" applyNumberFormat="1"/>
    <xf numFmtId="0" fontId="0" fillId="0" borderId="0" xfId="0"/>
    <xf numFmtId="164" fontId="0" fillId="0" borderId="0" xfId="0" quotePrefix="1" applyNumberFormat="1"/>
    <xf numFmtId="164" fontId="1" fillId="0" borderId="0" xfId="0" quotePrefix="1" applyNumberFormat="1" applyFont="1"/>
    <xf numFmtId="164" fontId="2" fillId="2" borderId="13" xfId="1" applyNumberFormat="1" applyBorder="1" applyAlignment="1" applyProtection="1">
      <alignment horizontal="centerContinuous"/>
      <protection locked="0"/>
    </xf>
    <xf numFmtId="164" fontId="7" fillId="0" borderId="0" xfId="0" applyNumberFormat="1" applyFont="1" applyFill="1"/>
    <xf numFmtId="0" fontId="0" fillId="0" borderId="0" xfId="0" applyFill="1"/>
    <xf numFmtId="164" fontId="10" fillId="0" borderId="0" xfId="0" quotePrefix="1" applyNumberFormat="1" applyFont="1" applyFill="1"/>
    <xf numFmtId="164" fontId="0" fillId="0" borderId="0" xfId="0" applyNumberFormat="1" applyFill="1"/>
    <xf numFmtId="0" fontId="0" fillId="0" borderId="0" xfId="0" quotePrefix="1" applyAlignment="1" applyProtection="1">
      <alignment horizontal="left" wrapText="1"/>
      <protection locked="0"/>
    </xf>
    <xf numFmtId="0" fontId="0" fillId="0" borderId="0" xfId="0" applyAlignment="1" applyProtection="1">
      <alignment horizontal="left" wrapText="1"/>
      <protection locked="0"/>
    </xf>
  </cellXfs>
  <cellStyles count="2">
    <cellStyle name="Input" xfId="1" builtinId="20"/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Y402"/>
  <sheetViews>
    <sheetView tabSelected="1" zoomScaleNormal="100" workbookViewId="0"/>
  </sheetViews>
  <sheetFormatPr defaultColWidth="9.21875" defaultRowHeight="14.4" x14ac:dyDescent="0.3"/>
  <cols>
    <col min="1" max="1" width="9.21875" style="29"/>
    <col min="2" max="12" width="9.21875" style="29" customWidth="1"/>
    <col min="13" max="13" width="9.21875" style="35" customWidth="1"/>
    <col min="14" max="14" width="9.21875" style="29" customWidth="1"/>
    <col min="15" max="15" width="9.21875" style="35" customWidth="1"/>
    <col min="16" max="25" width="9.21875" style="29" customWidth="1"/>
    <col min="26" max="16384" width="9.21875" style="29"/>
  </cols>
  <sheetData>
    <row r="1" spans="1:25" x14ac:dyDescent="0.3">
      <c r="I1"/>
      <c r="J1"/>
      <c r="K1"/>
      <c r="L1"/>
      <c r="M1"/>
      <c r="N1"/>
      <c r="O1"/>
      <c r="P1"/>
      <c r="Q1"/>
      <c r="R1"/>
      <c r="S1"/>
      <c r="T1"/>
      <c r="U1"/>
      <c r="V1"/>
      <c r="W1"/>
    </row>
    <row r="2" spans="1:25" ht="15.6" x14ac:dyDescent="0.3">
      <c r="B2" s="30" t="s">
        <v>168</v>
      </c>
      <c r="D2" s="47">
        <v>3.9069130471992169E-4</v>
      </c>
      <c r="E2" s="44"/>
      <c r="I2"/>
      <c r="J2"/>
      <c r="K2"/>
      <c r="L2"/>
      <c r="M2"/>
      <c r="N2"/>
      <c r="O2"/>
      <c r="P2"/>
      <c r="Q2"/>
      <c r="R2"/>
      <c r="S2"/>
      <c r="T2"/>
      <c r="U2"/>
      <c r="V2"/>
      <c r="W2"/>
    </row>
    <row r="3" spans="1:25" x14ac:dyDescent="0.3">
      <c r="I3"/>
      <c r="J3"/>
      <c r="K3"/>
      <c r="L3"/>
      <c r="M3"/>
      <c r="N3"/>
      <c r="O3"/>
      <c r="P3"/>
      <c r="Q3"/>
      <c r="R3"/>
      <c r="S3"/>
      <c r="T3"/>
      <c r="U3"/>
      <c r="V3"/>
      <c r="W3"/>
    </row>
    <row r="4" spans="1:25" x14ac:dyDescent="0.3">
      <c r="I4"/>
      <c r="J4"/>
      <c r="K4"/>
      <c r="L4"/>
      <c r="M4"/>
      <c r="N4"/>
      <c r="O4"/>
      <c r="P4"/>
      <c r="Q4"/>
      <c r="R4"/>
      <c r="S4"/>
      <c r="T4"/>
      <c r="U4"/>
      <c r="V4"/>
      <c r="W4"/>
    </row>
    <row r="5" spans="1:25" ht="15.6" x14ac:dyDescent="0.3">
      <c r="A5" s="31"/>
      <c r="B5" s="30" t="s">
        <v>166</v>
      </c>
      <c r="I5"/>
      <c r="J5"/>
      <c r="K5"/>
      <c r="L5"/>
      <c r="M5"/>
      <c r="N5"/>
      <c r="O5"/>
      <c r="P5"/>
      <c r="Q5"/>
      <c r="R5"/>
      <c r="S5"/>
      <c r="T5"/>
      <c r="U5"/>
      <c r="V5"/>
      <c r="W5"/>
    </row>
    <row r="6" spans="1:25" x14ac:dyDescent="0.3">
      <c r="A6" s="31"/>
      <c r="I6"/>
      <c r="J6"/>
      <c r="K6"/>
      <c r="L6"/>
      <c r="M6"/>
      <c r="N6"/>
      <c r="O6"/>
      <c r="P6"/>
      <c r="Q6"/>
      <c r="R6"/>
      <c r="S6"/>
      <c r="T6"/>
      <c r="U6"/>
      <c r="V6"/>
      <c r="W6"/>
    </row>
    <row r="7" spans="1:25" x14ac:dyDescent="0.3">
      <c r="A7" s="31"/>
      <c r="B7" s="32" t="s">
        <v>166</v>
      </c>
      <c r="E7" s="44"/>
      <c r="I7"/>
      <c r="J7"/>
      <c r="K7"/>
      <c r="L7"/>
      <c r="M7"/>
      <c r="N7"/>
      <c r="O7"/>
      <c r="P7"/>
      <c r="Q7"/>
      <c r="R7"/>
      <c r="S7"/>
      <c r="T7"/>
      <c r="U7"/>
      <c r="V7"/>
      <c r="W7"/>
    </row>
    <row r="8" spans="1:25" x14ac:dyDescent="0.3">
      <c r="A8" s="31"/>
      <c r="B8" s="33" t="s">
        <v>164</v>
      </c>
      <c r="C8" s="47">
        <v>1.0579753621483641</v>
      </c>
      <c r="D8" s="36" t="s">
        <v>185</v>
      </c>
      <c r="I8"/>
      <c r="J8"/>
      <c r="K8"/>
      <c r="L8"/>
      <c r="M8"/>
      <c r="N8"/>
      <c r="O8"/>
      <c r="P8"/>
      <c r="Q8"/>
      <c r="R8"/>
      <c r="S8"/>
      <c r="T8"/>
      <c r="U8"/>
      <c r="V8"/>
      <c r="W8"/>
    </row>
    <row r="9" spans="1:25" x14ac:dyDescent="0.3">
      <c r="A9" s="31"/>
      <c r="B9" s="33" t="s">
        <v>163</v>
      </c>
      <c r="C9" s="47">
        <v>1.0579753621483641</v>
      </c>
      <c r="D9" s="36" t="s">
        <v>185</v>
      </c>
      <c r="I9"/>
      <c r="J9"/>
      <c r="K9"/>
      <c r="L9"/>
      <c r="M9"/>
      <c r="N9"/>
      <c r="O9"/>
      <c r="P9"/>
      <c r="Q9"/>
      <c r="R9"/>
      <c r="S9"/>
      <c r="T9"/>
      <c r="U9"/>
      <c r="V9"/>
      <c r="W9"/>
    </row>
    <row r="10" spans="1:25" x14ac:dyDescent="0.3">
      <c r="A10" s="31"/>
      <c r="B10" s="33" t="s">
        <v>162</v>
      </c>
      <c r="C10" s="47">
        <v>1.0579753621483641</v>
      </c>
      <c r="D10" s="36" t="s">
        <v>185</v>
      </c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</row>
    <row r="11" spans="1:25" x14ac:dyDescent="0.3">
      <c r="A11" s="31"/>
      <c r="B11" s="33" t="s">
        <v>161</v>
      </c>
      <c r="C11" s="47">
        <v>1.0579753621483641</v>
      </c>
      <c r="D11" s="36" t="s">
        <v>185</v>
      </c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</row>
    <row r="12" spans="1:25" x14ac:dyDescent="0.3">
      <c r="A12" s="31"/>
      <c r="B12" s="33" t="s">
        <v>160</v>
      </c>
      <c r="C12" s="47">
        <v>1.0579753621483641</v>
      </c>
      <c r="D12" s="36" t="s">
        <v>185</v>
      </c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</row>
    <row r="13" spans="1:25" x14ac:dyDescent="0.3">
      <c r="A13" s="31"/>
      <c r="B13" s="33" t="s">
        <v>158</v>
      </c>
      <c r="C13" s="47">
        <v>1.0579753621483641</v>
      </c>
      <c r="D13" s="36" t="s">
        <v>185</v>
      </c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</row>
    <row r="14" spans="1:25" x14ac:dyDescent="0.3">
      <c r="A14" s="31"/>
      <c r="B14" s="33" t="s">
        <v>156</v>
      </c>
      <c r="C14" s="47">
        <v>1.0579753621483641</v>
      </c>
      <c r="D14" s="36" t="s">
        <v>185</v>
      </c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</row>
    <row r="15" spans="1:25" x14ac:dyDescent="0.3">
      <c r="A15" s="31"/>
      <c r="B15" s="33" t="s">
        <v>155</v>
      </c>
      <c r="C15" s="47">
        <v>1</v>
      </c>
      <c r="D15" s="37" t="s">
        <v>155</v>
      </c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</row>
    <row r="16" spans="1:25" x14ac:dyDescent="0.3">
      <c r="A16" s="31"/>
      <c r="B16" s="33" t="s">
        <v>100</v>
      </c>
      <c r="C16" s="47">
        <v>1.1111765275541723</v>
      </c>
      <c r="D16" s="37" t="s">
        <v>100</v>
      </c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 s="34"/>
      <c r="Y16" s="34"/>
    </row>
    <row r="17" spans="1:23" x14ac:dyDescent="0.3">
      <c r="A17" s="31"/>
      <c r="B17"/>
      <c r="C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</row>
    <row r="18" spans="1:23" x14ac:dyDescent="0.3">
      <c r="B18" s="32" t="s">
        <v>139</v>
      </c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</row>
    <row r="19" spans="1:23" x14ac:dyDescent="0.3"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</row>
    <row r="20" spans="1:23" x14ac:dyDescent="0.3">
      <c r="D20" s="32" t="s">
        <v>138</v>
      </c>
      <c r="F20" s="44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</row>
    <row r="21" spans="1:23" x14ac:dyDescent="0.3">
      <c r="D21" s="33" t="s">
        <v>137</v>
      </c>
      <c r="E21" s="33" t="s">
        <v>136</v>
      </c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</row>
    <row r="22" spans="1:23" x14ac:dyDescent="0.3">
      <c r="A22" s="38">
        <v>0</v>
      </c>
      <c r="B22" s="32" t="s">
        <v>66</v>
      </c>
      <c r="C22" s="33" t="s">
        <v>65</v>
      </c>
      <c r="D22" s="47">
        <v>0.12010754583654297</v>
      </c>
      <c r="E22" s="47">
        <v>8.4954934396793941E-2</v>
      </c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</row>
    <row r="23" spans="1:23" x14ac:dyDescent="0.3">
      <c r="A23" s="38">
        <v>36</v>
      </c>
      <c r="C23" s="33" t="s">
        <v>64</v>
      </c>
      <c r="D23" s="47">
        <v>0.13570596294008733</v>
      </c>
      <c r="E23" s="47">
        <v>9.5988067182046763E-2</v>
      </c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</row>
    <row r="24" spans="1:23" x14ac:dyDescent="0.3">
      <c r="A24" s="38">
        <f>A23+1</f>
        <v>37</v>
      </c>
      <c r="C24" s="33" t="s">
        <v>63</v>
      </c>
      <c r="D24" s="47">
        <v>0.15146018720978122</v>
      </c>
      <c r="E24" s="47">
        <v>0.10713140609537079</v>
      </c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</row>
    <row r="25" spans="1:23" x14ac:dyDescent="0.3">
      <c r="A25" s="38">
        <f t="shared" ref="A25:A87" si="0">A24+1</f>
        <v>38</v>
      </c>
      <c r="C25" s="33" t="s">
        <v>62</v>
      </c>
      <c r="D25" s="47">
        <v>0.16714227295510106</v>
      </c>
      <c r="E25" s="47">
        <v>0.11822371970830299</v>
      </c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</row>
    <row r="26" spans="1:23" x14ac:dyDescent="0.3">
      <c r="A26" s="38">
        <f t="shared" si="0"/>
        <v>39</v>
      </c>
      <c r="C26" s="33" t="s">
        <v>61</v>
      </c>
      <c r="D26" s="47">
        <v>0.18254844018024588</v>
      </c>
      <c r="E26" s="47">
        <v>0.12912086956514404</v>
      </c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</row>
    <row r="27" spans="1:23" x14ac:dyDescent="0.3">
      <c r="A27" s="38">
        <f t="shared" si="0"/>
        <v>40</v>
      </c>
      <c r="C27" s="33" t="s">
        <v>60</v>
      </c>
      <c r="D27" s="47">
        <v>0.19750956143367823</v>
      </c>
      <c r="E27" s="47">
        <v>0.13970322778198399</v>
      </c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</row>
    <row r="28" spans="1:23" x14ac:dyDescent="0.3">
      <c r="A28" s="38">
        <f t="shared" si="0"/>
        <v>41</v>
      </c>
      <c r="C28" s="33" t="s">
        <v>59</v>
      </c>
      <c r="D28" s="47">
        <v>0.21189898774671384</v>
      </c>
      <c r="E28" s="47">
        <v>0.14988121251988801</v>
      </c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</row>
    <row r="29" spans="1:23" x14ac:dyDescent="0.3">
      <c r="A29" s="38">
        <f t="shared" si="0"/>
        <v>42</v>
      </c>
      <c r="C29" s="33" t="s">
        <v>58</v>
      </c>
      <c r="D29" s="47">
        <v>0.22563756166054133</v>
      </c>
      <c r="E29" s="47">
        <v>0.15959883381857917</v>
      </c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</row>
    <row r="30" spans="1:23" x14ac:dyDescent="0.3">
      <c r="A30" s="38">
        <f t="shared" si="0"/>
        <v>43</v>
      </c>
      <c r="C30" s="33" t="s">
        <v>57</v>
      </c>
      <c r="D30" s="47">
        <v>0.23869597031416034</v>
      </c>
      <c r="E30" s="47">
        <v>0.16883535799171095</v>
      </c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</row>
    <row r="31" spans="1:23" x14ac:dyDescent="0.3">
      <c r="A31" s="38">
        <f t="shared" si="0"/>
        <v>44</v>
      </c>
      <c r="C31" s="33" t="s">
        <v>56</v>
      </c>
      <c r="D31" s="47">
        <v>0.25109483599614796</v>
      </c>
      <c r="E31" s="47">
        <v>0.17760537167629159</v>
      </c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</row>
    <row r="32" spans="1:23" x14ac:dyDescent="0.3">
      <c r="A32" s="38">
        <f t="shared" si="0"/>
        <v>45</v>
      </c>
      <c r="C32" s="33" t="s">
        <v>55</v>
      </c>
      <c r="D32" s="47">
        <v>0.26290311159432239</v>
      </c>
      <c r="E32" s="47">
        <v>0.18595764689593058</v>
      </c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</row>
    <row r="33" spans="1:23" x14ac:dyDescent="0.3">
      <c r="A33" s="38">
        <f t="shared" si="0"/>
        <v>46</v>
      </c>
      <c r="C33" s="33" t="s">
        <v>54</v>
      </c>
      <c r="D33" s="47">
        <v>0.27423544402461053</v>
      </c>
      <c r="E33" s="47">
        <v>0.19397327615113122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</row>
    <row r="34" spans="1:23" x14ac:dyDescent="0.3">
      <c r="A34" s="38">
        <f t="shared" si="0"/>
        <v>47</v>
      </c>
      <c r="C34" s="33" t="s">
        <v>53</v>
      </c>
      <c r="D34" s="47">
        <v>0.28524920091134331</v>
      </c>
      <c r="E34" s="47">
        <v>0.20176356931928902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</row>
    <row r="35" spans="1:23" x14ac:dyDescent="0.3">
      <c r="A35" s="38">
        <f t="shared" si="0"/>
        <v>48</v>
      </c>
      <c r="C35" s="33" t="s">
        <v>52</v>
      </c>
      <c r="D35" s="47">
        <v>0.29614184263328269</v>
      </c>
      <c r="E35" s="47">
        <v>0.20946819484010779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</row>
    <row r="36" spans="1:23" x14ac:dyDescent="0.3">
      <c r="A36" s="38">
        <f t="shared" si="0"/>
        <v>49</v>
      </c>
      <c r="C36" s="33" t="s">
        <v>51</v>
      </c>
      <c r="D36" s="47">
        <v>0.30714928506365846</v>
      </c>
      <c r="E36" s="47">
        <v>0.21725402164254456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</row>
    <row r="37" spans="1:23" x14ac:dyDescent="0.3">
      <c r="A37" s="38">
        <f t="shared" si="0"/>
        <v>50</v>
      </c>
      <c r="C37" s="33" t="s">
        <v>50</v>
      </c>
      <c r="D37" s="47">
        <v>0.31854586051451195</v>
      </c>
      <c r="E37" s="47">
        <v>0.22531509151981111</v>
      </c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</row>
    <row r="38" spans="1:23" x14ac:dyDescent="0.3">
      <c r="A38" s="38">
        <f t="shared" si="0"/>
        <v>51</v>
      </c>
      <c r="C38" s="33" t="s">
        <v>49</v>
      </c>
      <c r="D38" s="47">
        <v>0.3306464674812023</v>
      </c>
      <c r="E38" s="47">
        <v>0.23387413969498239</v>
      </c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x14ac:dyDescent="0.3">
      <c r="A39" s="38">
        <f t="shared" si="0"/>
        <v>52</v>
      </c>
      <c r="C39" s="33" t="s">
        <v>48</v>
      </c>
      <c r="D39" s="47">
        <v>0.34381152484329441</v>
      </c>
      <c r="E39" s="47">
        <v>0.243186099045552</v>
      </c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x14ac:dyDescent="0.3">
      <c r="A40" s="38">
        <f t="shared" si="0"/>
        <v>53</v>
      </c>
      <c r="C40" s="33" t="s">
        <v>47</v>
      </c>
      <c r="D40" s="47">
        <v>0.3584554345556642</v>
      </c>
      <c r="E40" s="47">
        <v>0.25354408596687361</v>
      </c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x14ac:dyDescent="0.3">
      <c r="A41" s="38">
        <f t="shared" si="0"/>
        <v>54</v>
      </c>
      <c r="C41" s="33" t="s">
        <v>46</v>
      </c>
      <c r="D41" s="47">
        <v>0.37505943264274999</v>
      </c>
      <c r="E41" s="47">
        <v>0.26528849018717554</v>
      </c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3">
      <c r="A42" s="38">
        <f t="shared" si="0"/>
        <v>55</v>
      </c>
      <c r="C42" s="33" t="s">
        <v>45</v>
      </c>
      <c r="D42" s="47">
        <v>0.39419000224684186</v>
      </c>
      <c r="E42" s="47">
        <v>0.27881999875617752</v>
      </c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3">
      <c r="A43" s="38">
        <f t="shared" si="0"/>
        <v>56</v>
      </c>
      <c r="C43" s="33" t="s">
        <v>44</v>
      </c>
      <c r="D43" s="47">
        <v>0.41652447778703278</v>
      </c>
      <c r="E43" s="47">
        <v>0.294617706477938</v>
      </c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x14ac:dyDescent="0.3">
      <c r="A44" s="38">
        <f t="shared" si="0"/>
        <v>57</v>
      </c>
      <c r="C44" s="33" t="s">
        <v>43</v>
      </c>
      <c r="D44" s="47">
        <v>0.44288615007096133</v>
      </c>
      <c r="E44" s="47">
        <v>0.31326394659443141</v>
      </c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x14ac:dyDescent="0.3">
      <c r="A45" s="38">
        <f t="shared" si="0"/>
        <v>58</v>
      </c>
      <c r="C45" s="33" t="s">
        <v>42</v>
      </c>
      <c r="D45" s="47">
        <v>0.47429218611115576</v>
      </c>
      <c r="E45" s="47">
        <v>0.33547818561559334</v>
      </c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x14ac:dyDescent="0.3">
      <c r="A46" s="38">
        <f t="shared" si="0"/>
        <v>59</v>
      </c>
      <c r="C46" s="33" t="s">
        <v>41</v>
      </c>
      <c r="D46" s="47">
        <v>0.5120191550100186</v>
      </c>
      <c r="E46" s="47">
        <v>0.36216337134201432</v>
      </c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x14ac:dyDescent="0.3">
      <c r="A47" s="38">
        <f t="shared" si="0"/>
        <v>60</v>
      </c>
      <c r="C47" s="33" t="s">
        <v>40</v>
      </c>
      <c r="D47" s="47">
        <v>0.55769313664311559</v>
      </c>
      <c r="E47" s="47">
        <v>0.39760234058824662</v>
      </c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x14ac:dyDescent="0.3">
      <c r="A48" s="38">
        <f t="shared" si="0"/>
        <v>61</v>
      </c>
      <c r="C48" s="33" t="s">
        <v>39</v>
      </c>
      <c r="D48" s="47">
        <v>0.61340730579392377</v>
      </c>
      <c r="E48" s="47">
        <v>0.44079625235519693</v>
      </c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</row>
    <row r="49" spans="1:23" x14ac:dyDescent="0.3">
      <c r="A49" s="38">
        <f t="shared" si="0"/>
        <v>62</v>
      </c>
      <c r="C49" s="33" t="s">
        <v>38</v>
      </c>
      <c r="D49" s="47">
        <v>0.68180293432540229</v>
      </c>
      <c r="E49" s="47">
        <v>0.49383643869895627</v>
      </c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</row>
    <row r="50" spans="1:23" x14ac:dyDescent="0.3">
      <c r="A50" s="38">
        <f t="shared" si="0"/>
        <v>63</v>
      </c>
      <c r="C50" s="33" t="s">
        <v>37</v>
      </c>
      <c r="D50" s="47">
        <v>0.76615320027743583</v>
      </c>
      <c r="E50" s="47">
        <v>0.5593391303205274</v>
      </c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</row>
    <row r="51" spans="1:23" x14ac:dyDescent="0.3">
      <c r="A51" s="38">
        <f t="shared" si="0"/>
        <v>64</v>
      </c>
      <c r="C51" s="33" t="s">
        <v>36</v>
      </c>
      <c r="D51" s="47">
        <v>0.87052929839343274</v>
      </c>
      <c r="E51" s="47">
        <v>0.64058725213181367</v>
      </c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</row>
    <row r="52" spans="1:23" x14ac:dyDescent="0.3">
      <c r="A52" s="38">
        <f t="shared" si="0"/>
        <v>65</v>
      </c>
      <c r="C52" s="33" t="s">
        <v>35</v>
      </c>
      <c r="D52" s="47">
        <v>1</v>
      </c>
      <c r="E52" s="47">
        <v>0.74170330865007073</v>
      </c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</row>
    <row r="53" spans="1:23" x14ac:dyDescent="0.3">
      <c r="A53" s="38">
        <f t="shared" si="0"/>
        <v>66</v>
      </c>
      <c r="C53" s="33" t="s">
        <v>34</v>
      </c>
      <c r="D53" s="47">
        <v>1.1682050573986662</v>
      </c>
      <c r="E53" s="47">
        <v>0.87334254055035121</v>
      </c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</row>
    <row r="54" spans="1:23" x14ac:dyDescent="0.3">
      <c r="A54" s="38">
        <f t="shared" si="0"/>
        <v>67</v>
      </c>
      <c r="C54" s="33" t="s">
        <v>33</v>
      </c>
      <c r="D54" s="47">
        <v>1.3781088695303547</v>
      </c>
      <c r="E54" s="47">
        <v>1.0384470997447497</v>
      </c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</row>
    <row r="55" spans="1:23" x14ac:dyDescent="0.3">
      <c r="A55" s="38">
        <f t="shared" si="0"/>
        <v>68</v>
      </c>
      <c r="C55" s="33" t="s">
        <v>32</v>
      </c>
      <c r="D55" s="47">
        <v>1.640030966578125</v>
      </c>
      <c r="E55" s="47">
        <v>1.2456275783332003</v>
      </c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</row>
    <row r="56" spans="1:23" x14ac:dyDescent="0.3">
      <c r="A56" s="38">
        <f t="shared" si="0"/>
        <v>69</v>
      </c>
      <c r="C56" s="33" t="s">
        <v>31</v>
      </c>
      <c r="D56" s="47">
        <v>1.9663326282230744</v>
      </c>
      <c r="E56" s="47">
        <v>1.505318742950863</v>
      </c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</row>
    <row r="57" spans="1:23" x14ac:dyDescent="0.3">
      <c r="A57" s="38">
        <f t="shared" si="0"/>
        <v>70</v>
      </c>
      <c r="C57" s="33" t="s">
        <v>30</v>
      </c>
      <c r="D57" s="47">
        <v>2.3713972580752678</v>
      </c>
      <c r="E57" s="47">
        <v>1.8298315589372316</v>
      </c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</row>
    <row r="58" spans="1:23" x14ac:dyDescent="0.3">
      <c r="A58" s="38">
        <f t="shared" si="0"/>
        <v>71</v>
      </c>
      <c r="C58" s="33" t="s">
        <v>29</v>
      </c>
      <c r="D58" s="47">
        <v>2.8713316045509427</v>
      </c>
      <c r="E58" s="47">
        <v>2.2331889392727979</v>
      </c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</row>
    <row r="59" spans="1:23" x14ac:dyDescent="0.3">
      <c r="A59" s="38">
        <f t="shared" si="0"/>
        <v>72</v>
      </c>
      <c r="C59" s="33" t="s">
        <v>28</v>
      </c>
      <c r="D59" s="47">
        <v>3.4839637961341769</v>
      </c>
      <c r="E59" s="47">
        <v>2.7311846760700274</v>
      </c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</row>
    <row r="60" spans="1:23" x14ac:dyDescent="0.3">
      <c r="A60" s="38">
        <f t="shared" si="0"/>
        <v>73</v>
      </c>
      <c r="C60" s="33" t="s">
        <v>27</v>
      </c>
      <c r="D60" s="47">
        <v>4.2291372119654254</v>
      </c>
      <c r="E60" s="47">
        <v>3.3416774368034501</v>
      </c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</row>
    <row r="61" spans="1:23" x14ac:dyDescent="0.3">
      <c r="A61" s="38">
        <f t="shared" si="0"/>
        <v>74</v>
      </c>
      <c r="C61" s="33" t="s">
        <v>26</v>
      </c>
      <c r="D61" s="47">
        <v>5.1286279143989999</v>
      </c>
      <c r="E61" s="47">
        <v>4.0845974236547296</v>
      </c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</row>
    <row r="62" spans="1:23" x14ac:dyDescent="0.3">
      <c r="A62" s="38">
        <f t="shared" si="0"/>
        <v>75</v>
      </c>
      <c r="C62" s="33" t="s">
        <v>25</v>
      </c>
      <c r="D62" s="47">
        <v>6.206004581283719</v>
      </c>
      <c r="E62" s="47">
        <v>4.9819053916725133</v>
      </c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</row>
    <row r="63" spans="1:23" x14ac:dyDescent="0.3">
      <c r="A63" s="38">
        <f t="shared" si="0"/>
        <v>76</v>
      </c>
      <c r="C63" s="33" t="s">
        <v>24</v>
      </c>
      <c r="D63" s="47">
        <v>7.4865457599103182</v>
      </c>
      <c r="E63" s="47">
        <v>6.0575943085514563</v>
      </c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</row>
    <row r="64" spans="1:23" x14ac:dyDescent="0.3">
      <c r="A64" s="38">
        <f t="shared" si="0"/>
        <v>77</v>
      </c>
      <c r="C64" s="33" t="s">
        <v>23</v>
      </c>
      <c r="D64" s="47">
        <v>8.9973200944732277</v>
      </c>
      <c r="E64" s="47">
        <v>7.3378222797021726</v>
      </c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</row>
    <row r="65" spans="1:23" x14ac:dyDescent="0.3">
      <c r="A65" s="38">
        <f t="shared" si="0"/>
        <v>78</v>
      </c>
      <c r="C65" s="33" t="s">
        <v>22</v>
      </c>
      <c r="D65" s="47">
        <v>10.767571342598769</v>
      </c>
      <c r="E65" s="47">
        <v>8.8513006434753088</v>
      </c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</row>
    <row r="66" spans="1:23" x14ac:dyDescent="0.3">
      <c r="A66" s="38">
        <f t="shared" si="0"/>
        <v>79</v>
      </c>
      <c r="C66" s="33" t="s">
        <v>21</v>
      </c>
      <c r="D66" s="47">
        <v>12.829585991803999</v>
      </c>
      <c r="E66" s="47">
        <v>10.630098605344164</v>
      </c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</row>
    <row r="67" spans="1:23" x14ac:dyDescent="0.3">
      <c r="A67" s="38">
        <f t="shared" si="0"/>
        <v>80</v>
      </c>
      <c r="C67" s="33" t="s">
        <v>20</v>
      </c>
      <c r="D67" s="47">
        <v>15.22025820302674</v>
      </c>
      <c r="E67" s="47">
        <v>12.711066414811526</v>
      </c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</row>
    <row r="68" spans="1:23" x14ac:dyDescent="0.3">
      <c r="A68" s="38">
        <f t="shared" si="0"/>
        <v>81</v>
      </c>
      <c r="C68" s="33" t="s">
        <v>19</v>
      </c>
      <c r="D68" s="47">
        <v>17.983051726694587</v>
      </c>
      <c r="E68" s="47">
        <v>15.137657615101462</v>
      </c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</row>
    <row r="69" spans="1:23" x14ac:dyDescent="0.3">
      <c r="A69" s="38">
        <f t="shared" si="0"/>
        <v>82</v>
      </c>
      <c r="C69" s="33" t="s">
        <v>18</v>
      </c>
      <c r="D69" s="47">
        <v>21.164068314867933</v>
      </c>
      <c r="E69" s="47">
        <v>17.956833512175713</v>
      </c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</row>
    <row r="70" spans="1:23" x14ac:dyDescent="0.3">
      <c r="A70" s="38">
        <f t="shared" si="0"/>
        <v>83</v>
      </c>
      <c r="C70" s="33" t="s">
        <v>17</v>
      </c>
      <c r="D70" s="47">
        <v>24.802083945773774</v>
      </c>
      <c r="E70" s="47">
        <v>21.210655546282947</v>
      </c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</row>
    <row r="71" spans="1:23" x14ac:dyDescent="0.3">
      <c r="A71" s="38">
        <f t="shared" si="0"/>
        <v>84</v>
      </c>
      <c r="C71" s="33" t="s">
        <v>16</v>
      </c>
      <c r="D71" s="47">
        <v>28.918269638249996</v>
      </c>
      <c r="E71" s="47">
        <v>24.927202269084905</v>
      </c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</row>
    <row r="72" spans="1:23" x14ac:dyDescent="0.3">
      <c r="A72" s="38">
        <f t="shared" si="0"/>
        <v>85</v>
      </c>
      <c r="C72" s="33" t="s">
        <v>15</v>
      </c>
      <c r="D72" s="47">
        <v>33.502435746844597</v>
      </c>
      <c r="E72" s="47">
        <v>29.108038094145648</v>
      </c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</row>
    <row r="73" spans="1:23" x14ac:dyDescent="0.3">
      <c r="A73" s="38">
        <f t="shared" si="0"/>
        <v>86</v>
      </c>
      <c r="C73" s="33" t="s">
        <v>14</v>
      </c>
      <c r="D73" s="47">
        <v>38.496730920567636</v>
      </c>
      <c r="E73" s="47">
        <v>33.71286953809436</v>
      </c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</row>
    <row r="74" spans="1:23" x14ac:dyDescent="0.3">
      <c r="A74" s="38">
        <f t="shared" si="0"/>
        <v>87</v>
      </c>
      <c r="C74" s="33" t="s">
        <v>13</v>
      </c>
      <c r="D74" s="47">
        <v>43.793383706086999</v>
      </c>
      <c r="E74" s="47">
        <v>38.655890960227381</v>
      </c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</row>
    <row r="75" spans="1:23" x14ac:dyDescent="0.3">
      <c r="A75" s="38">
        <f t="shared" si="0"/>
        <v>88</v>
      </c>
      <c r="C75" s="33" t="s">
        <v>12</v>
      </c>
      <c r="D75" s="47">
        <v>49.245464920378687</v>
      </c>
      <c r="E75" s="47">
        <v>43.813580316801136</v>
      </c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</row>
    <row r="76" spans="1:23" x14ac:dyDescent="0.3">
      <c r="A76" s="38">
        <f t="shared" si="0"/>
        <v>89</v>
      </c>
      <c r="C76" s="33" t="s">
        <v>11</v>
      </c>
      <c r="D76" s="47">
        <v>54.675240671928158</v>
      </c>
      <c r="E76" s="47">
        <v>49.03074838036261</v>
      </c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</row>
    <row r="77" spans="1:23" x14ac:dyDescent="0.3">
      <c r="A77" s="38">
        <f t="shared" si="0"/>
        <v>90</v>
      </c>
      <c r="C77" s="33" t="s">
        <v>10</v>
      </c>
      <c r="D77" s="47">
        <v>59.887094991581023</v>
      </c>
      <c r="E77" s="47">
        <v>54.131041394606612</v>
      </c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</row>
    <row r="78" spans="1:23" x14ac:dyDescent="0.3">
      <c r="A78" s="38">
        <f t="shared" si="0"/>
        <v>91</v>
      </c>
      <c r="C78" s="33" t="s">
        <v>9</v>
      </c>
      <c r="D78" s="47">
        <v>64.684907117880172</v>
      </c>
      <c r="E78" s="47">
        <v>58.932031340767715</v>
      </c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</row>
    <row r="79" spans="1:23" x14ac:dyDescent="0.3">
      <c r="A79" s="38">
        <f t="shared" si="0"/>
        <v>92</v>
      </c>
      <c r="C79" s="33" t="s">
        <v>8</v>
      </c>
      <c r="D79" s="47">
        <v>68.891660579074298</v>
      </c>
      <c r="E79" s="47">
        <v>63.263093148416132</v>
      </c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</row>
    <row r="80" spans="1:23" x14ac:dyDescent="0.3">
      <c r="A80" s="38">
        <f t="shared" si="0"/>
        <v>93</v>
      </c>
      <c r="C80" s="33" t="s">
        <v>7</v>
      </c>
      <c r="D80" s="47">
        <v>72.368383215857534</v>
      </c>
      <c r="E80" s="47">
        <v>66.983518436978599</v>
      </c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</row>
    <row r="81" spans="1:23" x14ac:dyDescent="0.3">
      <c r="A81" s="38">
        <f t="shared" si="0"/>
        <v>94</v>
      </c>
      <c r="C81" s="33" t="s">
        <v>6</v>
      </c>
      <c r="D81" s="47">
        <v>75.029469690583454</v>
      </c>
      <c r="E81" s="47">
        <v>69.446595916691322</v>
      </c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</row>
    <row r="82" spans="1:23" x14ac:dyDescent="0.3">
      <c r="A82" s="38">
        <f t="shared" si="0"/>
        <v>95</v>
      </c>
      <c r="C82" s="33" t="s">
        <v>5</v>
      </c>
      <c r="D82" s="47">
        <v>76.85208727582777</v>
      </c>
      <c r="E82" s="47">
        <v>71.13359420516521</v>
      </c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</row>
    <row r="83" spans="1:23" x14ac:dyDescent="0.3">
      <c r="A83" s="38">
        <f t="shared" si="0"/>
        <v>96</v>
      </c>
      <c r="C83" s="33" t="s">
        <v>4</v>
      </c>
      <c r="D83" s="47">
        <v>77.878568870866502</v>
      </c>
      <c r="E83" s="47">
        <v>72.083696249609247</v>
      </c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</row>
    <row r="84" spans="1:23" x14ac:dyDescent="0.3">
      <c r="A84" s="38">
        <f t="shared" si="0"/>
        <v>97</v>
      </c>
      <c r="C84" s="33" t="s">
        <v>3</v>
      </c>
      <c r="D84" s="47">
        <v>78.212147199823548</v>
      </c>
      <c r="E84" s="47">
        <v>72.392453322172599</v>
      </c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</row>
    <row r="85" spans="1:23" x14ac:dyDescent="0.3">
      <c r="A85" s="38">
        <f t="shared" si="0"/>
        <v>98</v>
      </c>
      <c r="C85" s="33" t="s">
        <v>2</v>
      </c>
      <c r="D85" s="47">
        <v>78.212147199823548</v>
      </c>
      <c r="E85" s="47">
        <v>72.392453322172599</v>
      </c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</row>
    <row r="86" spans="1:23" x14ac:dyDescent="0.3">
      <c r="A86" s="38">
        <f t="shared" si="0"/>
        <v>99</v>
      </c>
      <c r="C86" s="33" t="s">
        <v>1</v>
      </c>
      <c r="D86" s="47">
        <v>78.212147199823548</v>
      </c>
      <c r="E86" s="47">
        <v>72.392453322172599</v>
      </c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</row>
    <row r="87" spans="1:23" x14ac:dyDescent="0.3">
      <c r="A87" s="38">
        <f t="shared" si="0"/>
        <v>100</v>
      </c>
      <c r="C87" s="33" t="s">
        <v>0</v>
      </c>
      <c r="D87" s="47">
        <v>78.212147199823548</v>
      </c>
      <c r="E87" s="47">
        <v>72.392453322172599</v>
      </c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</row>
    <row r="88" spans="1:23" x14ac:dyDescent="0.3"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</row>
    <row r="89" spans="1:23" x14ac:dyDescent="0.3">
      <c r="B89" s="32" t="s">
        <v>135</v>
      </c>
      <c r="F89" s="44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</row>
    <row r="90" spans="1:23" x14ac:dyDescent="0.3"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</row>
    <row r="91" spans="1:23" x14ac:dyDescent="0.3">
      <c r="D91" s="32" t="s">
        <v>134</v>
      </c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</row>
    <row r="92" spans="1:23" x14ac:dyDescent="0.3">
      <c r="D92" s="33" t="s">
        <v>133</v>
      </c>
      <c r="E92" s="33" t="s">
        <v>132</v>
      </c>
      <c r="F92" s="33" t="s">
        <v>131</v>
      </c>
      <c r="G92" s="33" t="s">
        <v>130</v>
      </c>
      <c r="H92" s="33" t="s">
        <v>129</v>
      </c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</row>
    <row r="93" spans="1:23" x14ac:dyDescent="0.3">
      <c r="A93" s="38">
        <v>0</v>
      </c>
      <c r="B93" s="32" t="s">
        <v>66</v>
      </c>
      <c r="C93" s="33" t="s">
        <v>65</v>
      </c>
      <c r="D93" s="47">
        <v>0.37063392548731638</v>
      </c>
      <c r="E93" s="47">
        <v>1</v>
      </c>
      <c r="F93" s="47">
        <v>5.2287762358197156</v>
      </c>
      <c r="G93" s="47">
        <v>0.46037096512753073</v>
      </c>
      <c r="H93" s="47">
        <v>1</v>
      </c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</row>
    <row r="94" spans="1:23" x14ac:dyDescent="0.3">
      <c r="A94" s="38">
        <v>36</v>
      </c>
      <c r="C94" s="33" t="s">
        <v>64</v>
      </c>
      <c r="D94" s="47">
        <v>0.37063392548731705</v>
      </c>
      <c r="E94" s="47">
        <v>1</v>
      </c>
      <c r="F94" s="47">
        <v>5.2287762358197067</v>
      </c>
      <c r="G94" s="47">
        <v>0.46037096512753151</v>
      </c>
      <c r="H94" s="47">
        <v>1</v>
      </c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</row>
    <row r="95" spans="1:23" x14ac:dyDescent="0.3">
      <c r="A95" s="38">
        <f>A94+1</f>
        <v>37</v>
      </c>
      <c r="C95" s="33" t="s">
        <v>63</v>
      </c>
      <c r="D95" s="47">
        <v>0.37063392548731705</v>
      </c>
      <c r="E95" s="47">
        <v>1</v>
      </c>
      <c r="F95" s="47">
        <v>5.228776235819697</v>
      </c>
      <c r="G95" s="47">
        <v>0.46037096512753073</v>
      </c>
      <c r="H95" s="47">
        <v>1</v>
      </c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</row>
    <row r="96" spans="1:23" x14ac:dyDescent="0.3">
      <c r="A96" s="38">
        <f t="shared" ref="A96:A158" si="1">A95+1</f>
        <v>38</v>
      </c>
      <c r="C96" s="33" t="s">
        <v>62</v>
      </c>
      <c r="D96" s="47">
        <v>0.37063392548731638</v>
      </c>
      <c r="E96" s="47">
        <v>1</v>
      </c>
      <c r="F96" s="47">
        <v>5.2287762358197112</v>
      </c>
      <c r="G96" s="47">
        <v>0.4603709651275299</v>
      </c>
      <c r="H96" s="47">
        <v>1</v>
      </c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</row>
    <row r="97" spans="1:23" x14ac:dyDescent="0.3">
      <c r="A97" s="38">
        <f t="shared" si="1"/>
        <v>39</v>
      </c>
      <c r="C97" s="33" t="s">
        <v>61</v>
      </c>
      <c r="D97" s="47">
        <v>0.37063392548731638</v>
      </c>
      <c r="E97" s="47">
        <v>1</v>
      </c>
      <c r="F97" s="47">
        <v>5.2287762358197201</v>
      </c>
      <c r="G97" s="47">
        <v>0.4603709651275299</v>
      </c>
      <c r="H97" s="47">
        <v>1</v>
      </c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</row>
    <row r="98" spans="1:23" x14ac:dyDescent="0.3">
      <c r="A98" s="38">
        <f t="shared" si="1"/>
        <v>40</v>
      </c>
      <c r="C98" s="33" t="s">
        <v>60</v>
      </c>
      <c r="D98" s="47">
        <v>0.37063392548731705</v>
      </c>
      <c r="E98" s="47">
        <v>1</v>
      </c>
      <c r="F98" s="47">
        <v>5.2287762358197112</v>
      </c>
      <c r="G98" s="47">
        <v>0.46037096512753151</v>
      </c>
      <c r="H98" s="47">
        <v>1</v>
      </c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</row>
    <row r="99" spans="1:23" x14ac:dyDescent="0.3">
      <c r="A99" s="38">
        <f t="shared" si="1"/>
        <v>41</v>
      </c>
      <c r="C99" s="33" t="s">
        <v>59</v>
      </c>
      <c r="D99" s="47">
        <v>0.37063392548731638</v>
      </c>
      <c r="E99" s="47">
        <v>1</v>
      </c>
      <c r="F99" s="47">
        <v>5.2287762358197112</v>
      </c>
      <c r="G99" s="47">
        <v>0.4603709651275299</v>
      </c>
      <c r="H99" s="47">
        <v>1</v>
      </c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</row>
    <row r="100" spans="1:23" x14ac:dyDescent="0.3">
      <c r="A100" s="38">
        <f t="shared" si="1"/>
        <v>42</v>
      </c>
      <c r="C100" s="33" t="s">
        <v>58</v>
      </c>
      <c r="D100" s="47">
        <v>0.37063392548731705</v>
      </c>
      <c r="E100" s="47">
        <v>1</v>
      </c>
      <c r="F100" s="47">
        <v>5.2287762358197112</v>
      </c>
      <c r="G100" s="47">
        <v>0.46037096512753151</v>
      </c>
      <c r="H100" s="47">
        <v>1</v>
      </c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</row>
    <row r="101" spans="1:23" x14ac:dyDescent="0.3">
      <c r="A101" s="38">
        <f t="shared" si="1"/>
        <v>43</v>
      </c>
      <c r="C101" s="33" t="s">
        <v>57</v>
      </c>
      <c r="D101" s="47">
        <v>0.37063392548731638</v>
      </c>
      <c r="E101" s="47">
        <v>1</v>
      </c>
      <c r="F101" s="47">
        <v>5.2287762358197201</v>
      </c>
      <c r="G101" s="47">
        <v>0.46037096512753073</v>
      </c>
      <c r="H101" s="47">
        <v>1</v>
      </c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</row>
    <row r="102" spans="1:23" x14ac:dyDescent="0.3">
      <c r="A102" s="38">
        <f t="shared" si="1"/>
        <v>44</v>
      </c>
      <c r="C102" s="33" t="s">
        <v>56</v>
      </c>
      <c r="D102" s="47">
        <v>0.37063392548731772</v>
      </c>
      <c r="E102" s="47">
        <v>1</v>
      </c>
      <c r="F102" s="47">
        <v>5.2287762358197156</v>
      </c>
      <c r="G102" s="47">
        <v>0.46037096512753151</v>
      </c>
      <c r="H102" s="47">
        <v>1</v>
      </c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</row>
    <row r="103" spans="1:23" x14ac:dyDescent="0.3">
      <c r="A103" s="38">
        <f t="shared" si="1"/>
        <v>45</v>
      </c>
      <c r="C103" s="33" t="s">
        <v>55</v>
      </c>
      <c r="D103" s="47">
        <v>0.37063392548731638</v>
      </c>
      <c r="E103" s="47">
        <v>1</v>
      </c>
      <c r="F103" s="47">
        <v>5.2287762358197067</v>
      </c>
      <c r="G103" s="47">
        <v>0.46037096512753073</v>
      </c>
      <c r="H103" s="47">
        <v>1</v>
      </c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</row>
    <row r="104" spans="1:23" x14ac:dyDescent="0.3">
      <c r="A104" s="38">
        <f t="shared" si="1"/>
        <v>46</v>
      </c>
      <c r="C104" s="33" t="s">
        <v>54</v>
      </c>
      <c r="D104" s="47">
        <v>0.37063392548731705</v>
      </c>
      <c r="E104" s="47">
        <v>1</v>
      </c>
      <c r="F104" s="47">
        <v>5.2287762358197254</v>
      </c>
      <c r="G104" s="47">
        <v>0.46037096512753151</v>
      </c>
      <c r="H104" s="47">
        <v>1</v>
      </c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</row>
    <row r="105" spans="1:23" x14ac:dyDescent="0.3">
      <c r="A105" s="38">
        <f t="shared" si="1"/>
        <v>47</v>
      </c>
      <c r="C105" s="33" t="s">
        <v>53</v>
      </c>
      <c r="D105" s="47">
        <v>0.37063392548731638</v>
      </c>
      <c r="E105" s="47">
        <v>1</v>
      </c>
      <c r="F105" s="47">
        <v>5.2287762358197156</v>
      </c>
      <c r="G105" s="47">
        <v>0.4603709651275299</v>
      </c>
      <c r="H105" s="47">
        <v>1</v>
      </c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</row>
    <row r="106" spans="1:23" x14ac:dyDescent="0.3">
      <c r="A106" s="38">
        <f t="shared" si="1"/>
        <v>48</v>
      </c>
      <c r="C106" s="33" t="s">
        <v>52</v>
      </c>
      <c r="D106" s="47">
        <v>0.37063392548731638</v>
      </c>
      <c r="E106" s="47">
        <v>1</v>
      </c>
      <c r="F106" s="47">
        <v>5.2287762358197067</v>
      </c>
      <c r="G106" s="47">
        <v>0.4603709651275299</v>
      </c>
      <c r="H106" s="47">
        <v>1</v>
      </c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</row>
    <row r="107" spans="1:23" x14ac:dyDescent="0.3">
      <c r="A107" s="38">
        <f t="shared" si="1"/>
        <v>49</v>
      </c>
      <c r="C107" s="33" t="s">
        <v>51</v>
      </c>
      <c r="D107" s="47">
        <v>0.37063392548731638</v>
      </c>
      <c r="E107" s="47">
        <v>1</v>
      </c>
      <c r="F107" s="47">
        <v>5.2287762358197014</v>
      </c>
      <c r="G107" s="47">
        <v>0.4603709651275299</v>
      </c>
      <c r="H107" s="47">
        <v>1</v>
      </c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</row>
    <row r="108" spans="1:23" x14ac:dyDescent="0.3">
      <c r="A108" s="38">
        <f t="shared" si="1"/>
        <v>50</v>
      </c>
      <c r="C108" s="33" t="s">
        <v>50</v>
      </c>
      <c r="D108" s="47">
        <v>0.37063392548731705</v>
      </c>
      <c r="E108" s="47">
        <v>1</v>
      </c>
      <c r="F108" s="47">
        <v>5.2287762358197112</v>
      </c>
      <c r="G108" s="47">
        <v>0.46037096512753151</v>
      </c>
      <c r="H108" s="47">
        <v>1</v>
      </c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</row>
    <row r="109" spans="1:23" x14ac:dyDescent="0.3">
      <c r="A109" s="38">
        <f t="shared" si="1"/>
        <v>51</v>
      </c>
      <c r="C109" s="33" t="s">
        <v>49</v>
      </c>
      <c r="D109" s="47">
        <v>0.37063392548731638</v>
      </c>
      <c r="E109" s="47">
        <v>1</v>
      </c>
      <c r="F109" s="47">
        <v>5.228776235819697</v>
      </c>
      <c r="G109" s="47">
        <v>0.46037096512753073</v>
      </c>
      <c r="H109" s="47">
        <v>1</v>
      </c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</row>
    <row r="110" spans="1:23" x14ac:dyDescent="0.3">
      <c r="A110" s="38">
        <f t="shared" si="1"/>
        <v>52</v>
      </c>
      <c r="C110" s="33" t="s">
        <v>48</v>
      </c>
      <c r="D110" s="47">
        <v>0.37063392548731772</v>
      </c>
      <c r="E110" s="47">
        <v>1</v>
      </c>
      <c r="F110" s="47">
        <v>5.2287762358197067</v>
      </c>
      <c r="G110" s="47">
        <v>0.46037096512753151</v>
      </c>
      <c r="H110" s="47">
        <v>1</v>
      </c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</row>
    <row r="111" spans="1:23" x14ac:dyDescent="0.3">
      <c r="A111" s="38">
        <f t="shared" si="1"/>
        <v>53</v>
      </c>
      <c r="C111" s="33" t="s">
        <v>47</v>
      </c>
      <c r="D111" s="47">
        <v>0.37063392548731705</v>
      </c>
      <c r="E111" s="47">
        <v>1</v>
      </c>
      <c r="F111" s="47">
        <v>5.2287762358197067</v>
      </c>
      <c r="G111" s="47">
        <v>0.46037096512753151</v>
      </c>
      <c r="H111" s="47">
        <v>1</v>
      </c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</row>
    <row r="112" spans="1:23" x14ac:dyDescent="0.3">
      <c r="A112" s="38">
        <f t="shared" si="1"/>
        <v>54</v>
      </c>
      <c r="C112" s="33" t="s">
        <v>46</v>
      </c>
      <c r="D112" s="47">
        <v>0.37063392548731705</v>
      </c>
      <c r="E112" s="47">
        <v>1</v>
      </c>
      <c r="F112" s="47">
        <v>5.2287762358197014</v>
      </c>
      <c r="G112" s="47">
        <v>0.46037096512753073</v>
      </c>
      <c r="H112" s="47">
        <v>1</v>
      </c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</row>
    <row r="113" spans="1:23" x14ac:dyDescent="0.3">
      <c r="A113" s="38">
        <f t="shared" si="1"/>
        <v>55</v>
      </c>
      <c r="C113" s="33" t="s">
        <v>45</v>
      </c>
      <c r="D113" s="47">
        <v>0.37063392548731705</v>
      </c>
      <c r="E113" s="47">
        <v>1</v>
      </c>
      <c r="F113" s="47">
        <v>5.2287762358197067</v>
      </c>
      <c r="G113" s="47">
        <v>0.46037096512753151</v>
      </c>
      <c r="H113" s="47">
        <v>1</v>
      </c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</row>
    <row r="114" spans="1:23" x14ac:dyDescent="0.3">
      <c r="A114" s="38">
        <f t="shared" si="1"/>
        <v>56</v>
      </c>
      <c r="C114" s="33" t="s">
        <v>44</v>
      </c>
      <c r="D114" s="47">
        <v>0.37063392548731705</v>
      </c>
      <c r="E114" s="47">
        <v>1</v>
      </c>
      <c r="F114" s="47">
        <v>5.2287762358197067</v>
      </c>
      <c r="G114" s="47">
        <v>0.46037096512753073</v>
      </c>
      <c r="H114" s="47">
        <v>1</v>
      </c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</row>
    <row r="115" spans="1:23" x14ac:dyDescent="0.3">
      <c r="A115" s="38">
        <f t="shared" si="1"/>
        <v>57</v>
      </c>
      <c r="C115" s="33" t="s">
        <v>43</v>
      </c>
      <c r="D115" s="47">
        <v>0.37063392548731705</v>
      </c>
      <c r="E115" s="47">
        <v>1</v>
      </c>
      <c r="F115" s="47">
        <v>5.228776235819697</v>
      </c>
      <c r="G115" s="47">
        <v>0.46037096512753073</v>
      </c>
      <c r="H115" s="47">
        <v>1</v>
      </c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</row>
    <row r="116" spans="1:23" x14ac:dyDescent="0.3">
      <c r="A116" s="38">
        <f t="shared" si="1"/>
        <v>58</v>
      </c>
      <c r="C116" s="33" t="s">
        <v>42</v>
      </c>
      <c r="D116" s="47">
        <v>0.37063392548731572</v>
      </c>
      <c r="E116" s="47">
        <v>1</v>
      </c>
      <c r="F116" s="47">
        <v>5.2287762358196925</v>
      </c>
      <c r="G116" s="47">
        <v>0.4603709651275299</v>
      </c>
      <c r="H116" s="47">
        <v>1</v>
      </c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</row>
    <row r="117" spans="1:23" x14ac:dyDescent="0.3">
      <c r="A117" s="38">
        <f t="shared" si="1"/>
        <v>59</v>
      </c>
      <c r="C117" s="33" t="s">
        <v>41</v>
      </c>
      <c r="D117" s="47">
        <v>0.37063392548731705</v>
      </c>
      <c r="E117" s="47">
        <v>1</v>
      </c>
      <c r="F117" s="47">
        <v>5.2287762358197067</v>
      </c>
      <c r="G117" s="47">
        <v>0.46037096512753151</v>
      </c>
      <c r="H117" s="47">
        <v>1</v>
      </c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</row>
    <row r="118" spans="1:23" x14ac:dyDescent="0.3">
      <c r="A118" s="38">
        <f t="shared" si="1"/>
        <v>60</v>
      </c>
      <c r="C118" s="33" t="s">
        <v>40</v>
      </c>
      <c r="D118" s="47">
        <v>0.37857229767565059</v>
      </c>
      <c r="E118" s="47">
        <v>1</v>
      </c>
      <c r="F118" s="47">
        <v>4.9101493402170737</v>
      </c>
      <c r="G118" s="47">
        <v>0.47023135786162679</v>
      </c>
      <c r="H118" s="47">
        <v>1</v>
      </c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</row>
    <row r="119" spans="1:23" x14ac:dyDescent="0.3">
      <c r="A119" s="38">
        <f t="shared" si="1"/>
        <v>61</v>
      </c>
      <c r="C119" s="33" t="s">
        <v>39</v>
      </c>
      <c r="D119" s="47">
        <v>0.3866806968061155</v>
      </c>
      <c r="E119" s="47">
        <v>1</v>
      </c>
      <c r="F119" s="47">
        <v>4.6109386701369388</v>
      </c>
      <c r="G119" s="47">
        <v>0.48030294407280083</v>
      </c>
      <c r="H119" s="47">
        <v>1</v>
      </c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</row>
    <row r="120" spans="1:23" x14ac:dyDescent="0.3">
      <c r="A120" s="38">
        <f t="shared" si="1"/>
        <v>62</v>
      </c>
      <c r="C120" s="33" t="s">
        <v>38</v>
      </c>
      <c r="D120" s="47">
        <v>0.39496276457758395</v>
      </c>
      <c r="E120" s="47">
        <v>1</v>
      </c>
      <c r="F120" s="47">
        <v>4.3299610554868213</v>
      </c>
      <c r="G120" s="47">
        <v>0.49059024717973954</v>
      </c>
      <c r="H120" s="47">
        <v>1</v>
      </c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</row>
    <row r="121" spans="1:23" x14ac:dyDescent="0.3">
      <c r="A121" s="38">
        <f t="shared" si="1"/>
        <v>63</v>
      </c>
      <c r="C121" s="33" t="s">
        <v>37</v>
      </c>
      <c r="D121" s="47">
        <v>0.40342222068815953</v>
      </c>
      <c r="E121" s="47">
        <v>1</v>
      </c>
      <c r="F121" s="47">
        <v>4.0661054252269464</v>
      </c>
      <c r="G121" s="47">
        <v>0.50109788748535666</v>
      </c>
      <c r="H121" s="47">
        <v>1</v>
      </c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</row>
    <row r="122" spans="1:23" x14ac:dyDescent="0.3">
      <c r="A122" s="38">
        <f t="shared" si="1"/>
        <v>64</v>
      </c>
      <c r="C122" s="33" t="s">
        <v>36</v>
      </c>
      <c r="D122" s="47">
        <v>0.41206286450579144</v>
      </c>
      <c r="E122" s="47">
        <v>1</v>
      </c>
      <c r="F122" s="47">
        <v>3.8183284138571065</v>
      </c>
      <c r="G122" s="47">
        <v>0.51183058425189409</v>
      </c>
      <c r="H122" s="47">
        <v>1</v>
      </c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</row>
    <row r="123" spans="1:23" x14ac:dyDescent="0.3">
      <c r="A123" s="38">
        <f t="shared" si="1"/>
        <v>65</v>
      </c>
      <c r="C123" s="33" t="s">
        <v>35</v>
      </c>
      <c r="D123" s="47">
        <v>0.42088857677467628</v>
      </c>
      <c r="E123" s="47">
        <v>1</v>
      </c>
      <c r="F123" s="47">
        <v>3.585650235631741</v>
      </c>
      <c r="G123" s="47">
        <v>0.52279315782046898</v>
      </c>
      <c r="H123" s="47">
        <v>1</v>
      </c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</row>
    <row r="124" spans="1:23" x14ac:dyDescent="0.3">
      <c r="A124" s="38">
        <f t="shared" si="1"/>
        <v>66</v>
      </c>
      <c r="C124" s="33" t="s">
        <v>34</v>
      </c>
      <c r="D124" s="47">
        <v>0.42990332135819814</v>
      </c>
      <c r="E124" s="47">
        <v>1</v>
      </c>
      <c r="F124" s="47">
        <v>3.3671508101888228</v>
      </c>
      <c r="G124" s="47">
        <v>0.53399053177601585</v>
      </c>
      <c r="H124" s="47">
        <v>1</v>
      </c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</row>
    <row r="125" spans="1:23" x14ac:dyDescent="0.3">
      <c r="A125" s="38">
        <f t="shared" si="1"/>
        <v>67</v>
      </c>
      <c r="C125" s="33" t="s">
        <v>33</v>
      </c>
      <c r="D125" s="47">
        <v>0.43911114701920506</v>
      </c>
      <c r="E125" s="47">
        <v>1</v>
      </c>
      <c r="F125" s="47">
        <v>3.161966124271935</v>
      </c>
      <c r="G125" s="47">
        <v>0.54542773515859944</v>
      </c>
      <c r="H125" s="47">
        <v>1</v>
      </c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</row>
    <row r="126" spans="1:23" x14ac:dyDescent="0.3">
      <c r="A126" s="38">
        <f t="shared" si="1"/>
        <v>68</v>
      </c>
      <c r="C126" s="33" t="s">
        <v>32</v>
      </c>
      <c r="D126" s="47">
        <v>0.44851618923842784</v>
      </c>
      <c r="E126" s="47">
        <v>1</v>
      </c>
      <c r="F126" s="47">
        <v>2.9692848151587907</v>
      </c>
      <c r="G126" s="47">
        <v>0.55710990472210076</v>
      </c>
      <c r="H126" s="47">
        <v>1</v>
      </c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</row>
    <row r="127" spans="1:23" x14ac:dyDescent="0.3">
      <c r="A127" s="38">
        <f t="shared" si="1"/>
        <v>69</v>
      </c>
      <c r="C127" s="33" t="s">
        <v>31</v>
      </c>
      <c r="D127" s="47">
        <v>0.45812267207182311</v>
      </c>
      <c r="E127" s="47">
        <v>1</v>
      </c>
      <c r="F127" s="47">
        <v>2.7883449622859771</v>
      </c>
      <c r="G127" s="47">
        <v>0.56904228724125738</v>
      </c>
      <c r="H127" s="47">
        <v>1</v>
      </c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</row>
    <row r="128" spans="1:23" x14ac:dyDescent="0.3">
      <c r="A128" s="38">
        <f t="shared" si="1"/>
        <v>70</v>
      </c>
      <c r="C128" s="33" t="s">
        <v>30</v>
      </c>
      <c r="D128" s="47">
        <v>0.46793491004771443</v>
      </c>
      <c r="E128" s="47">
        <v>1</v>
      </c>
      <c r="F128" s="47">
        <v>2.6184310743830763</v>
      </c>
      <c r="G128" s="47">
        <v>0.5812302418681381</v>
      </c>
      <c r="H128" s="47">
        <v>1</v>
      </c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</row>
    <row r="129" spans="1:23" x14ac:dyDescent="0.3">
      <c r="A129" s="38">
        <f t="shared" si="1"/>
        <v>71</v>
      </c>
      <c r="C129" s="33" t="s">
        <v>29</v>
      </c>
      <c r="D129" s="47">
        <v>0.47795731010456122</v>
      </c>
      <c r="E129" s="47">
        <v>1</v>
      </c>
      <c r="F129" s="47">
        <v>2.4588712602023204</v>
      </c>
      <c r="G129" s="47">
        <v>0.59367924253907822</v>
      </c>
      <c r="H129" s="47">
        <v>1</v>
      </c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</row>
    <row r="130" spans="1:23" x14ac:dyDescent="0.3">
      <c r="A130" s="38">
        <f t="shared" si="1"/>
        <v>72</v>
      </c>
      <c r="C130" s="33" t="s">
        <v>28</v>
      </c>
      <c r="D130" s="47">
        <v>0.48819437357023349</v>
      </c>
      <c r="E130" s="47">
        <v>1</v>
      </c>
      <c r="F130" s="47">
        <v>2.3090345716560252</v>
      </c>
      <c r="G130" s="47">
        <v>0.60639488043317213</v>
      </c>
      <c r="H130" s="47">
        <v>1</v>
      </c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</row>
    <row r="131" spans="1:23" x14ac:dyDescent="0.3">
      <c r="A131" s="38">
        <f t="shared" si="1"/>
        <v>73</v>
      </c>
      <c r="C131" s="33" t="s">
        <v>27</v>
      </c>
      <c r="D131" s="47">
        <v>0.49865069818367957</v>
      </c>
      <c r="E131" s="47">
        <v>1</v>
      </c>
      <c r="F131" s="47">
        <v>2.1683285088557351</v>
      </c>
      <c r="G131" s="47">
        <v>0.61938286648342289</v>
      </c>
      <c r="H131" s="47">
        <v>1</v>
      </c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</row>
    <row r="132" spans="1:23" x14ac:dyDescent="0.3">
      <c r="A132" s="38">
        <f t="shared" si="1"/>
        <v>74</v>
      </c>
      <c r="C132" s="33" t="s">
        <v>26</v>
      </c>
      <c r="D132" s="47">
        <v>0.5093309801598912</v>
      </c>
      <c r="E132" s="47">
        <v>1</v>
      </c>
      <c r="F132" s="47">
        <v>2.0361966771872719</v>
      </c>
      <c r="G132" s="47">
        <v>0.63264903394167138</v>
      </c>
      <c r="H132" s="47">
        <v>1</v>
      </c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</row>
    <row r="133" spans="1:23" x14ac:dyDescent="0.3">
      <c r="A133" s="38">
        <f t="shared" si="1"/>
        <v>75</v>
      </c>
      <c r="C133" s="33" t="s">
        <v>25</v>
      </c>
      <c r="D133" s="47">
        <v>0.52024001629910044</v>
      </c>
      <c r="E133" s="47">
        <v>1</v>
      </c>
      <c r="F133" s="47">
        <v>1.9121165871570154</v>
      </c>
      <c r="G133" s="47">
        <v>0.64619934099846754</v>
      </c>
      <c r="H133" s="47">
        <v>1</v>
      </c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</row>
    <row r="134" spans="1:23" x14ac:dyDescent="0.3">
      <c r="A134" s="38">
        <f t="shared" si="1"/>
        <v>76</v>
      </c>
      <c r="C134" s="33" t="s">
        <v>24</v>
      </c>
      <c r="D134" s="47">
        <v>0.53138270614115224</v>
      </c>
      <c r="E134" s="47">
        <v>1</v>
      </c>
      <c r="F134" s="47">
        <v>1.7955975883093587</v>
      </c>
      <c r="G134" s="47">
        <v>0.66003987345905479</v>
      </c>
      <c r="H134" s="47">
        <v>1</v>
      </c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</row>
    <row r="135" spans="1:23" x14ac:dyDescent="0.3">
      <c r="A135" s="38">
        <f t="shared" si="1"/>
        <v>77</v>
      </c>
      <c r="C135" s="33" t="s">
        <v>23</v>
      </c>
      <c r="D135" s="47">
        <v>0.54276405416601625</v>
      </c>
      <c r="E135" s="47">
        <v>1</v>
      </c>
      <c r="F135" s="47">
        <v>1.6861789290454106</v>
      </c>
      <c r="G135" s="47">
        <v>0.67417684747666484</v>
      </c>
      <c r="H135" s="47">
        <v>1</v>
      </c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</row>
    <row r="136" spans="1:23" x14ac:dyDescent="0.3">
      <c r="A136" s="38">
        <f t="shared" si="1"/>
        <v>78</v>
      </c>
      <c r="C136" s="33" t="s">
        <v>22</v>
      </c>
      <c r="D136" s="47">
        <v>0.55438917204143401</v>
      </c>
      <c r="E136" s="47">
        <v>1</v>
      </c>
      <c r="F136" s="47">
        <v>1.5834279346708953</v>
      </c>
      <c r="G136" s="47">
        <v>0.688616612344359</v>
      </c>
      <c r="H136" s="47">
        <v>1</v>
      </c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</row>
    <row r="137" spans="1:23" x14ac:dyDescent="0.3">
      <c r="A137" s="38">
        <f t="shared" si="1"/>
        <v>79</v>
      </c>
      <c r="C137" s="33" t="s">
        <v>21</v>
      </c>
      <c r="D137" s="47">
        <v>0.56626328091870659</v>
      </c>
      <c r="E137" s="47">
        <v>1</v>
      </c>
      <c r="F137" s="47">
        <v>1.4869382964686626</v>
      </c>
      <c r="G137" s="47">
        <v>0.70336565334666856</v>
      </c>
      <c r="H137" s="47">
        <v>1</v>
      </c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</row>
    <row r="138" spans="1:23" x14ac:dyDescent="0.3">
      <c r="A138" s="38">
        <f t="shared" si="1"/>
        <v>80</v>
      </c>
      <c r="C138" s="33" t="s">
        <v>20</v>
      </c>
      <c r="D138" s="47">
        <v>0.57839171377765053</v>
      </c>
      <c r="E138" s="47">
        <v>1</v>
      </c>
      <c r="F138" s="47">
        <v>1.3963284650303134</v>
      </c>
      <c r="G138" s="47">
        <v>0.7184305946723043</v>
      </c>
      <c r="H138" s="47">
        <v>1</v>
      </c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</row>
    <row r="139" spans="1:23" x14ac:dyDescent="0.3">
      <c r="A139" s="38">
        <f t="shared" si="1"/>
        <v>81</v>
      </c>
      <c r="C139" s="33" t="s">
        <v>19</v>
      </c>
      <c r="D139" s="47">
        <v>0.59077991782178507</v>
      </c>
      <c r="E139" s="47">
        <v>1</v>
      </c>
      <c r="F139" s="47">
        <v>1.3112401414936588</v>
      </c>
      <c r="G139" s="47">
        <v>0.7338182023892621</v>
      </c>
      <c r="H139" s="47">
        <v>1</v>
      </c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</row>
    <row r="140" spans="1:23" x14ac:dyDescent="0.3">
      <c r="A140" s="38">
        <f t="shared" si="1"/>
        <v>82</v>
      </c>
      <c r="C140" s="33" t="s">
        <v>18</v>
      </c>
      <c r="D140" s="47">
        <v>0.60343345692481387</v>
      </c>
      <c r="E140" s="47">
        <v>1</v>
      </c>
      <c r="F140" s="47">
        <v>1.2313368607199342</v>
      </c>
      <c r="G140" s="47">
        <v>0.74953538748364079</v>
      </c>
      <c r="H140" s="47">
        <v>1</v>
      </c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</row>
    <row r="141" spans="1:23" x14ac:dyDescent="0.3">
      <c r="A141" s="38">
        <f t="shared" si="1"/>
        <v>83</v>
      </c>
      <c r="C141" s="33" t="s">
        <v>17</v>
      </c>
      <c r="D141" s="47">
        <v>0.61635801412951108</v>
      </c>
      <c r="E141" s="47">
        <v>1</v>
      </c>
      <c r="F141" s="47">
        <v>1.156302660808187</v>
      </c>
      <c r="G141" s="47">
        <v>0.76558920896355287</v>
      </c>
      <c r="H141" s="47">
        <v>1</v>
      </c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</row>
    <row r="142" spans="1:23" x14ac:dyDescent="0.3">
      <c r="A142" s="38">
        <f t="shared" si="1"/>
        <v>84</v>
      </c>
      <c r="C142" s="33" t="s">
        <v>16</v>
      </c>
      <c r="D142" s="47">
        <v>0.62955939420012696</v>
      </c>
      <c r="E142" s="47">
        <v>1</v>
      </c>
      <c r="F142" s="47">
        <v>1.0858408336857239</v>
      </c>
      <c r="G142" s="47">
        <v>0.78198687702951297</v>
      </c>
      <c r="H142" s="47">
        <v>1</v>
      </c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</row>
    <row r="143" spans="1:23" x14ac:dyDescent="0.3">
      <c r="A143" s="38">
        <f t="shared" si="1"/>
        <v>85</v>
      </c>
      <c r="C143" s="33" t="s">
        <v>15</v>
      </c>
      <c r="D143" s="47">
        <v>0.64304352622946492</v>
      </c>
      <c r="E143" s="47">
        <v>1</v>
      </c>
      <c r="F143" s="47">
        <v>1.0196727518340412</v>
      </c>
      <c r="G143" s="47">
        <v>0.79873575631273397</v>
      </c>
      <c r="H143" s="47">
        <v>1</v>
      </c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</row>
    <row r="144" spans="1:23" x14ac:dyDescent="0.3">
      <c r="A144" s="38">
        <f t="shared" si="1"/>
        <v>86</v>
      </c>
      <c r="C144" s="33" t="s">
        <v>14</v>
      </c>
      <c r="D144" s="47">
        <v>0.65681646630179191</v>
      </c>
      <c r="E144" s="47">
        <v>1</v>
      </c>
      <c r="F144" s="47">
        <v>0.9575367665107869</v>
      </c>
      <c r="G144" s="47">
        <v>0.81584336918277545</v>
      </c>
      <c r="H144" s="47">
        <v>1</v>
      </c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</row>
    <row r="145" spans="1:23" x14ac:dyDescent="0.3">
      <c r="A145" s="38">
        <f t="shared" si="1"/>
        <v>87</v>
      </c>
      <c r="C145" s="33" t="s">
        <v>13</v>
      </c>
      <c r="D145" s="47">
        <v>0.67088440021279205</v>
      </c>
      <c r="E145" s="47">
        <v>1</v>
      </c>
      <c r="F145" s="47">
        <v>0.89918717311096896</v>
      </c>
      <c r="G145" s="47">
        <v>0.83331739912604641</v>
      </c>
      <c r="H145" s="47">
        <v>1</v>
      </c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</row>
    <row r="146" spans="1:23" x14ac:dyDescent="0.3">
      <c r="A146" s="38">
        <f t="shared" si="1"/>
        <v>88</v>
      </c>
      <c r="C146" s="33" t="s">
        <v>12</v>
      </c>
      <c r="D146" s="47">
        <v>0.67088440021279205</v>
      </c>
      <c r="E146" s="47">
        <v>1</v>
      </c>
      <c r="F146" s="47">
        <v>0.89918717311096896</v>
      </c>
      <c r="G146" s="47">
        <v>0.83331739912604641</v>
      </c>
      <c r="H146" s="47">
        <v>1</v>
      </c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</row>
    <row r="147" spans="1:23" x14ac:dyDescent="0.3">
      <c r="A147" s="38">
        <f t="shared" si="1"/>
        <v>89</v>
      </c>
      <c r="C147" s="33" t="s">
        <v>11</v>
      </c>
      <c r="D147" s="47">
        <v>0.67088440021279205</v>
      </c>
      <c r="E147" s="47">
        <v>1</v>
      </c>
      <c r="F147" s="47">
        <v>0.89918717311096852</v>
      </c>
      <c r="G147" s="47">
        <v>0.83331739912604641</v>
      </c>
      <c r="H147" s="47">
        <v>1</v>
      </c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</row>
    <row r="148" spans="1:23" x14ac:dyDescent="0.3">
      <c r="A148" s="38">
        <f t="shared" si="1"/>
        <v>90</v>
      </c>
      <c r="C148" s="33" t="s">
        <v>10</v>
      </c>
      <c r="D148" s="47">
        <v>0.67088440021279205</v>
      </c>
      <c r="E148" s="47">
        <v>1</v>
      </c>
      <c r="F148" s="47">
        <v>0.89918717311096896</v>
      </c>
      <c r="G148" s="47">
        <v>0.83331739912604641</v>
      </c>
      <c r="H148" s="47">
        <v>1</v>
      </c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</row>
    <row r="149" spans="1:23" x14ac:dyDescent="0.3">
      <c r="A149" s="38">
        <f t="shared" si="1"/>
        <v>91</v>
      </c>
      <c r="C149" s="33" t="s">
        <v>9</v>
      </c>
      <c r="D149" s="47">
        <v>0.67088440021279139</v>
      </c>
      <c r="E149" s="47">
        <v>1</v>
      </c>
      <c r="F149" s="47">
        <v>0.89918717311096852</v>
      </c>
      <c r="G149" s="47">
        <v>0.83331739912604597</v>
      </c>
      <c r="H149" s="47">
        <v>1</v>
      </c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</row>
    <row r="150" spans="1:23" x14ac:dyDescent="0.3">
      <c r="A150" s="38">
        <f t="shared" si="1"/>
        <v>92</v>
      </c>
      <c r="C150" s="33" t="s">
        <v>8</v>
      </c>
      <c r="D150" s="47">
        <v>0.67088440021279139</v>
      </c>
      <c r="E150" s="47">
        <v>1</v>
      </c>
      <c r="F150" s="47">
        <v>0.89918717311096896</v>
      </c>
      <c r="G150" s="47">
        <v>0.83331739912604563</v>
      </c>
      <c r="H150" s="47">
        <v>1</v>
      </c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</row>
    <row r="151" spans="1:23" x14ac:dyDescent="0.3">
      <c r="A151" s="38">
        <f t="shared" si="1"/>
        <v>93</v>
      </c>
      <c r="C151" s="33" t="s">
        <v>7</v>
      </c>
      <c r="D151" s="47">
        <v>0.67088440021279172</v>
      </c>
      <c r="E151" s="47">
        <v>1</v>
      </c>
      <c r="F151" s="47">
        <v>0.89918717311096852</v>
      </c>
      <c r="G151" s="47">
        <v>0.83331739912604597</v>
      </c>
      <c r="H151" s="47">
        <v>1</v>
      </c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</row>
    <row r="152" spans="1:23" x14ac:dyDescent="0.3">
      <c r="A152" s="38">
        <f t="shared" si="1"/>
        <v>94</v>
      </c>
      <c r="C152" s="33" t="s">
        <v>6</v>
      </c>
      <c r="D152" s="47">
        <v>0.67088440021279261</v>
      </c>
      <c r="E152" s="47">
        <v>1</v>
      </c>
      <c r="F152" s="47">
        <v>0.89918717311096852</v>
      </c>
      <c r="G152" s="47">
        <v>0.83331739912604708</v>
      </c>
      <c r="H152" s="47">
        <v>1</v>
      </c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</row>
    <row r="153" spans="1:23" x14ac:dyDescent="0.3">
      <c r="A153" s="38">
        <f t="shared" si="1"/>
        <v>95</v>
      </c>
      <c r="C153" s="33" t="s">
        <v>5</v>
      </c>
      <c r="D153" s="47">
        <v>0.67088440021279172</v>
      </c>
      <c r="E153" s="47">
        <v>1</v>
      </c>
      <c r="F153" s="47">
        <v>0.89918717311096896</v>
      </c>
      <c r="G153" s="47">
        <v>0.83331739912604597</v>
      </c>
      <c r="H153" s="47">
        <v>1</v>
      </c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</row>
    <row r="154" spans="1:23" x14ac:dyDescent="0.3">
      <c r="A154" s="38">
        <f t="shared" si="1"/>
        <v>96</v>
      </c>
      <c r="C154" s="33" t="s">
        <v>4</v>
      </c>
      <c r="D154" s="47">
        <v>0.67088440021279205</v>
      </c>
      <c r="E154" s="47">
        <v>1</v>
      </c>
      <c r="F154" s="47">
        <v>0.89918717311096852</v>
      </c>
      <c r="G154" s="47">
        <v>0.83331739912604641</v>
      </c>
      <c r="H154" s="47">
        <v>1</v>
      </c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</row>
    <row r="155" spans="1:23" x14ac:dyDescent="0.3">
      <c r="A155" s="38">
        <f t="shared" si="1"/>
        <v>97</v>
      </c>
      <c r="C155" s="33" t="s">
        <v>3</v>
      </c>
      <c r="D155" s="47">
        <v>0.67088440021279228</v>
      </c>
      <c r="E155" s="47">
        <v>1</v>
      </c>
      <c r="F155" s="47">
        <v>0.89918717311096852</v>
      </c>
      <c r="G155" s="47">
        <v>0.83331739912604674</v>
      </c>
      <c r="H155" s="47">
        <v>1</v>
      </c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</row>
    <row r="156" spans="1:23" x14ac:dyDescent="0.3">
      <c r="A156" s="38">
        <f t="shared" si="1"/>
        <v>98</v>
      </c>
      <c r="C156" s="33" t="s">
        <v>2</v>
      </c>
      <c r="D156" s="47">
        <v>0.67088440021279205</v>
      </c>
      <c r="E156" s="47">
        <v>1</v>
      </c>
      <c r="F156" s="47">
        <v>0.89918717311096852</v>
      </c>
      <c r="G156" s="47">
        <v>0.83331739912604641</v>
      </c>
      <c r="H156" s="47">
        <v>1</v>
      </c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</row>
    <row r="157" spans="1:23" x14ac:dyDescent="0.3">
      <c r="A157" s="38">
        <f t="shared" si="1"/>
        <v>99</v>
      </c>
      <c r="C157" s="33" t="s">
        <v>1</v>
      </c>
      <c r="D157" s="47">
        <v>0.67088440021279205</v>
      </c>
      <c r="E157" s="47">
        <v>1</v>
      </c>
      <c r="F157" s="47">
        <v>0.89918717311096852</v>
      </c>
      <c r="G157" s="47">
        <v>0.83331739912604641</v>
      </c>
      <c r="H157" s="47">
        <v>1</v>
      </c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</row>
    <row r="158" spans="1:23" x14ac:dyDescent="0.3">
      <c r="A158" s="38">
        <f t="shared" si="1"/>
        <v>100</v>
      </c>
      <c r="C158" s="33" t="s">
        <v>0</v>
      </c>
      <c r="D158" s="47">
        <v>0.67088440021279205</v>
      </c>
      <c r="E158" s="47">
        <v>1</v>
      </c>
      <c r="F158" s="47">
        <v>0.89918717311096852</v>
      </c>
      <c r="G158" s="47">
        <v>0.83331739912604641</v>
      </c>
      <c r="H158" s="47">
        <v>1</v>
      </c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</row>
    <row r="159" spans="1:23" x14ac:dyDescent="0.3"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</row>
    <row r="160" spans="1:23" x14ac:dyDescent="0.3">
      <c r="B160" s="32" t="s">
        <v>128</v>
      </c>
      <c r="E160" s="44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</row>
    <row r="161" spans="2:23" x14ac:dyDescent="0.3"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</row>
    <row r="162" spans="2:23" x14ac:dyDescent="0.3">
      <c r="D162" s="32" t="s">
        <v>127</v>
      </c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</row>
    <row r="163" spans="2:23" x14ac:dyDescent="0.3">
      <c r="D163" s="33" t="s">
        <v>126</v>
      </c>
      <c r="E163" s="33" t="s">
        <v>125</v>
      </c>
      <c r="F163" s="33" t="s">
        <v>124</v>
      </c>
      <c r="G163" s="33" t="s">
        <v>123</v>
      </c>
      <c r="H163" s="33" t="s">
        <v>100</v>
      </c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</row>
    <row r="164" spans="2:23" x14ac:dyDescent="0.3">
      <c r="B164" s="32" t="s">
        <v>122</v>
      </c>
      <c r="C164" s="33" t="s">
        <v>121</v>
      </c>
      <c r="D164" s="47">
        <v>0.8814890566904553</v>
      </c>
      <c r="E164" s="47">
        <v>0.9591062325776033</v>
      </c>
      <c r="F164" s="47">
        <v>0.95352109484313718</v>
      </c>
      <c r="G164" s="47">
        <v>0.86860193339666891</v>
      </c>
      <c r="H164" s="47">
        <v>0.95352109484313718</v>
      </c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</row>
    <row r="165" spans="2:23" x14ac:dyDescent="0.3">
      <c r="C165" s="33" t="s">
        <v>120</v>
      </c>
      <c r="D165" s="47">
        <v>0.8814890566904553</v>
      </c>
      <c r="E165" s="47">
        <v>0.9591062325776033</v>
      </c>
      <c r="F165" s="47">
        <v>0.95352109484313718</v>
      </c>
      <c r="G165" s="47">
        <v>0.86860193339666891</v>
      </c>
      <c r="H165" s="47">
        <v>0.95352109484313718</v>
      </c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</row>
    <row r="166" spans="2:23" x14ac:dyDescent="0.3">
      <c r="C166" s="33" t="s">
        <v>119</v>
      </c>
      <c r="D166" s="47">
        <v>0.8814890566904553</v>
      </c>
      <c r="E166" s="47">
        <v>0.9591062325776033</v>
      </c>
      <c r="F166" s="47">
        <v>0.95352109484313718</v>
      </c>
      <c r="G166" s="47">
        <v>0.86860193339666891</v>
      </c>
      <c r="H166" s="47">
        <v>0.95352109484313718</v>
      </c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</row>
    <row r="167" spans="2:23" x14ac:dyDescent="0.3">
      <c r="C167" s="33" t="s">
        <v>118</v>
      </c>
      <c r="D167" s="47">
        <v>0.8814890566904553</v>
      </c>
      <c r="E167" s="47">
        <v>0.9591062325776033</v>
      </c>
      <c r="F167" s="47">
        <v>0.95352109484313718</v>
      </c>
      <c r="G167" s="47">
        <v>0.86860193339666891</v>
      </c>
      <c r="H167" s="47">
        <v>0.95352109484313718</v>
      </c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</row>
    <row r="168" spans="2:23" x14ac:dyDescent="0.3">
      <c r="C168" s="33" t="s">
        <v>117</v>
      </c>
      <c r="D168" s="47">
        <v>0.8814890566904553</v>
      </c>
      <c r="E168" s="47">
        <v>0.9591062325776033</v>
      </c>
      <c r="F168" s="47">
        <v>0.95352109484313718</v>
      </c>
      <c r="G168" s="47">
        <v>0.86860193339666891</v>
      </c>
      <c r="H168" s="47">
        <v>0.95352109484313718</v>
      </c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</row>
    <row r="169" spans="2:23" x14ac:dyDescent="0.3">
      <c r="C169" s="33" t="s">
        <v>116</v>
      </c>
      <c r="D169" s="47">
        <v>0.8814890566904553</v>
      </c>
      <c r="E169" s="47">
        <v>0.9591062325776033</v>
      </c>
      <c r="F169" s="47">
        <v>0.95352109484313718</v>
      </c>
      <c r="G169" s="47">
        <v>0.86860193339666891</v>
      </c>
      <c r="H169" s="47">
        <v>0.95352109484313718</v>
      </c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</row>
    <row r="170" spans="2:23" x14ac:dyDescent="0.3">
      <c r="C170" s="33" t="s">
        <v>115</v>
      </c>
      <c r="D170" s="47">
        <v>0.8814890566904553</v>
      </c>
      <c r="E170" s="47">
        <v>0.9591062325776033</v>
      </c>
      <c r="F170" s="47">
        <v>0.95352109484313718</v>
      </c>
      <c r="G170" s="47">
        <v>0.86860193339666891</v>
      </c>
      <c r="H170" s="47">
        <v>0.95352109484313718</v>
      </c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</row>
    <row r="171" spans="2:23" x14ac:dyDescent="0.3">
      <c r="C171" s="33" t="s">
        <v>114</v>
      </c>
      <c r="D171" s="47">
        <v>0.8814890566904553</v>
      </c>
      <c r="E171" s="47">
        <v>0.9591062325776033</v>
      </c>
      <c r="F171" s="47">
        <v>0.95352109484313718</v>
      </c>
      <c r="G171" s="47">
        <v>0.86860193339666891</v>
      </c>
      <c r="H171" s="47">
        <v>0.95352109484313718</v>
      </c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</row>
    <row r="172" spans="2:23" x14ac:dyDescent="0.3">
      <c r="C172" s="33" t="s">
        <v>113</v>
      </c>
      <c r="D172" s="47">
        <v>0.89558502523071837</v>
      </c>
      <c r="E172" s="47">
        <v>0.95205738945154228</v>
      </c>
      <c r="F172" s="47">
        <v>0.96876893400049369</v>
      </c>
      <c r="G172" s="47">
        <v>0.8824918228221148</v>
      </c>
      <c r="H172" s="47">
        <v>0.96876893400049369</v>
      </c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</row>
    <row r="173" spans="2:23" x14ac:dyDescent="0.3">
      <c r="C173" s="33" t="s">
        <v>112</v>
      </c>
      <c r="D173" s="47">
        <v>0.90990640363577768</v>
      </c>
      <c r="E173" s="47">
        <v>0.94506035100334584</v>
      </c>
      <c r="F173" s="47">
        <v>0.98426060268634841</v>
      </c>
      <c r="G173" s="47">
        <v>0.89660382668322247</v>
      </c>
      <c r="H173" s="47">
        <v>0.98426060268634841</v>
      </c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</row>
    <row r="174" spans="2:23" x14ac:dyDescent="0.3">
      <c r="C174" s="33" t="s">
        <v>111</v>
      </c>
      <c r="D174" s="47">
        <v>0.92445679645448031</v>
      </c>
      <c r="E174" s="47">
        <v>0.9381147365003728</v>
      </c>
      <c r="F174" s="47">
        <v>1</v>
      </c>
      <c r="G174" s="47">
        <v>0.91094149683134351</v>
      </c>
      <c r="H174" s="47">
        <v>1</v>
      </c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</row>
    <row r="175" spans="2:23" x14ac:dyDescent="0.3">
      <c r="C175" s="33" t="s">
        <v>110</v>
      </c>
      <c r="D175" s="47">
        <v>0.93923986587632868</v>
      </c>
      <c r="E175" s="47">
        <v>0.93122016800813634</v>
      </c>
      <c r="F175" s="47">
        <v>1.0159910873915852</v>
      </c>
      <c r="G175" s="47">
        <v>0.92550844191579484</v>
      </c>
      <c r="H175" s="47">
        <v>1.0159910873915852</v>
      </c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</row>
    <row r="176" spans="2:23" x14ac:dyDescent="0.3">
      <c r="C176" s="33" t="s">
        <v>109</v>
      </c>
      <c r="D176" s="47">
        <v>0.95425933265321772</v>
      </c>
      <c r="E176" s="47">
        <v>0.92437627036973613</v>
      </c>
      <c r="F176" s="47">
        <v>1.0322378896591355</v>
      </c>
      <c r="G176" s="47">
        <v>0.94030832829212008</v>
      </c>
      <c r="H176" s="47">
        <v>1.0322378896591355</v>
      </c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</row>
    <row r="177" spans="1:23" x14ac:dyDescent="0.3">
      <c r="C177" s="33" t="s">
        <v>108</v>
      </c>
      <c r="D177" s="47">
        <v>0.96951897703591106</v>
      </c>
      <c r="E177" s="47">
        <v>0.91758267118544301</v>
      </c>
      <c r="F177" s="47">
        <v>1.0487444959615801</v>
      </c>
      <c r="G177" s="47">
        <v>0.95534488094487469</v>
      </c>
      <c r="H177" s="47">
        <v>1.0487444959615801</v>
      </c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</row>
    <row r="178" spans="1:23" x14ac:dyDescent="0.3">
      <c r="C178" s="33" t="s">
        <v>107</v>
      </c>
      <c r="D178" s="47">
        <v>0.98502263972549253</v>
      </c>
      <c r="E178" s="47">
        <v>0.91083900079244073</v>
      </c>
      <c r="F178" s="47">
        <v>1.0655150608479456</v>
      </c>
      <c r="G178" s="47">
        <v>0.97062188442516761</v>
      </c>
      <c r="H178" s="47">
        <v>1.0655150608479456</v>
      </c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</row>
    <row r="179" spans="1:23" x14ac:dyDescent="0.3">
      <c r="C179" s="33" t="s">
        <v>106</v>
      </c>
      <c r="D179" s="47">
        <v>1.0007742228400327</v>
      </c>
      <c r="E179" s="47">
        <v>0.90414489224470529</v>
      </c>
      <c r="F179" s="47">
        <v>1.0825538053030153</v>
      </c>
      <c r="G179" s="47">
        <v>0.98614318380319554</v>
      </c>
      <c r="H179" s="47">
        <v>1.0825538053030153</v>
      </c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</row>
    <row r="180" spans="1:23" x14ac:dyDescent="0.3">
      <c r="C180" s="33" t="s">
        <v>105</v>
      </c>
      <c r="D180" s="47">
        <v>1.0007742228400327</v>
      </c>
      <c r="E180" s="47">
        <v>0.90414489224470529</v>
      </c>
      <c r="F180" s="47">
        <v>1.0825538053030153</v>
      </c>
      <c r="G180" s="47">
        <v>0.98614318380319554</v>
      </c>
      <c r="H180" s="47">
        <v>1.0825538053030153</v>
      </c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</row>
    <row r="181" spans="1:23" x14ac:dyDescent="0.3">
      <c r="C181" s="33" t="s">
        <v>104</v>
      </c>
      <c r="D181" s="47">
        <v>1.0007742228400327</v>
      </c>
      <c r="E181" s="47">
        <v>0.90414489224470529</v>
      </c>
      <c r="F181" s="47">
        <v>1.0825538053030153</v>
      </c>
      <c r="G181" s="47">
        <v>0.98614318380319554</v>
      </c>
      <c r="H181" s="47">
        <v>1.0825538053030153</v>
      </c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</row>
    <row r="182" spans="1:23" x14ac:dyDescent="0.3">
      <c r="C182" s="33" t="s">
        <v>103</v>
      </c>
      <c r="D182" s="47">
        <v>1.0007742228400327</v>
      </c>
      <c r="E182" s="47">
        <v>0.90414489224470529</v>
      </c>
      <c r="F182" s="47">
        <v>1.0825538053030153</v>
      </c>
      <c r="G182" s="47">
        <v>0.98614318380319554</v>
      </c>
      <c r="H182" s="47">
        <v>1.0825538053030153</v>
      </c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</row>
    <row r="183" spans="1:23" x14ac:dyDescent="0.3">
      <c r="C183" s="33" t="s">
        <v>102</v>
      </c>
      <c r="D183" s="47">
        <v>1.0007742228400327</v>
      </c>
      <c r="E183" s="47">
        <v>0.90414489224470529</v>
      </c>
      <c r="F183" s="47">
        <v>1.0825538053030153</v>
      </c>
      <c r="G183" s="47">
        <v>0.98614318380319554</v>
      </c>
      <c r="H183" s="47">
        <v>1.0825538053030153</v>
      </c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</row>
    <row r="184" spans="1:23" x14ac:dyDescent="0.3">
      <c r="C184" s="33" t="s">
        <v>101</v>
      </c>
      <c r="D184" s="47">
        <v>1.0007742228400327</v>
      </c>
      <c r="E184" s="47">
        <v>0.90414489224470529</v>
      </c>
      <c r="F184" s="47">
        <v>1.0825538053030153</v>
      </c>
      <c r="G184" s="47">
        <v>0.98614318380319554</v>
      </c>
      <c r="H184" s="47">
        <v>1.0825538053030153</v>
      </c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</row>
    <row r="185" spans="1:23" x14ac:dyDescent="0.3">
      <c r="C185" s="33" t="s">
        <v>100</v>
      </c>
      <c r="D185" s="47">
        <v>0.92445679645448031</v>
      </c>
      <c r="E185" s="47">
        <v>0.9381147365003728</v>
      </c>
      <c r="F185" s="47">
        <v>1</v>
      </c>
      <c r="G185" s="47">
        <v>0.91094149683134351</v>
      </c>
      <c r="H185" s="47">
        <v>1</v>
      </c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</row>
    <row r="186" spans="1:23" x14ac:dyDescent="0.3"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</row>
    <row r="187" spans="1:23" x14ac:dyDescent="0.3">
      <c r="B187" s="32" t="s">
        <v>99</v>
      </c>
      <c r="E187" s="44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</row>
    <row r="188" spans="1:23" x14ac:dyDescent="0.3"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</row>
    <row r="189" spans="1:23" x14ac:dyDescent="0.3">
      <c r="D189" s="32" t="s">
        <v>98</v>
      </c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</row>
    <row r="190" spans="1:23" x14ac:dyDescent="0.3">
      <c r="D190" s="33" t="s">
        <v>97</v>
      </c>
      <c r="E190" s="33" t="s">
        <v>96</v>
      </c>
      <c r="F190" s="33" t="s">
        <v>95</v>
      </c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</row>
    <row r="191" spans="1:23" x14ac:dyDescent="0.3">
      <c r="A191" s="38">
        <v>1</v>
      </c>
      <c r="B191" s="32" t="s">
        <v>91</v>
      </c>
      <c r="C191" s="33" t="s">
        <v>90</v>
      </c>
      <c r="D191" s="47">
        <v>0.87011253623766471</v>
      </c>
      <c r="E191" s="47">
        <v>1</v>
      </c>
      <c r="F191" s="47">
        <v>1.0995022701039516</v>
      </c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</row>
    <row r="192" spans="1:23" x14ac:dyDescent="0.3">
      <c r="A192" s="38">
        <f>A191+1</f>
        <v>2</v>
      </c>
      <c r="C192" s="33" t="s">
        <v>89</v>
      </c>
      <c r="D192" s="47">
        <v>1.2443542985081344</v>
      </c>
      <c r="E192" s="47">
        <v>1.4301073098988755</v>
      </c>
      <c r="F192" s="47">
        <v>1.6891998687567946</v>
      </c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</row>
    <row r="193" spans="1:23" x14ac:dyDescent="0.3">
      <c r="A193" s="38">
        <f t="shared" ref="A193:A210" si="2">A192+1</f>
        <v>3</v>
      </c>
      <c r="C193" s="33" t="s">
        <v>88</v>
      </c>
      <c r="D193" s="47">
        <v>1.6407187828694287</v>
      </c>
      <c r="E193" s="47">
        <v>1.885639747203089</v>
      </c>
      <c r="F193" s="47">
        <v>2.3926954221401466</v>
      </c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</row>
    <row r="194" spans="1:23" x14ac:dyDescent="0.3">
      <c r="A194" s="38">
        <f t="shared" si="2"/>
        <v>4</v>
      </c>
      <c r="C194" s="33" t="s">
        <v>87</v>
      </c>
      <c r="D194" s="47">
        <v>1.9709815823757169</v>
      </c>
      <c r="E194" s="47">
        <v>2.3202939375764244</v>
      </c>
      <c r="F194" s="47">
        <v>3.1629183586980996</v>
      </c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</row>
    <row r="195" spans="1:23" x14ac:dyDescent="0.3">
      <c r="A195" s="38">
        <f t="shared" si="2"/>
        <v>5</v>
      </c>
      <c r="C195" s="33" t="s">
        <v>86</v>
      </c>
      <c r="D195" s="47">
        <v>2.2480191977395423</v>
      </c>
      <c r="E195" s="47">
        <v>2.6944388175936607</v>
      </c>
      <c r="F195" s="47">
        <v>3.9457501836623021</v>
      </c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</row>
    <row r="196" spans="1:23" x14ac:dyDescent="0.3">
      <c r="A196" s="38">
        <f t="shared" si="2"/>
        <v>6</v>
      </c>
      <c r="C196" s="33" t="s">
        <v>85</v>
      </c>
      <c r="D196" s="47">
        <v>2.4592772862461696</v>
      </c>
      <c r="E196" s="47">
        <v>2.983016720148647</v>
      </c>
      <c r="F196" s="47">
        <v>4.3683451613519892</v>
      </c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</row>
    <row r="197" spans="1:23" x14ac:dyDescent="0.3">
      <c r="A197" s="38">
        <f t="shared" si="2"/>
        <v>7</v>
      </c>
      <c r="C197" s="33" t="s">
        <v>84</v>
      </c>
      <c r="D197" s="47">
        <v>2.6043548545116146</v>
      </c>
      <c r="E197" s="47">
        <v>3.1776073547102763</v>
      </c>
      <c r="F197" s="47">
        <v>4.6533046961712738</v>
      </c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</row>
    <row r="198" spans="1:23" x14ac:dyDescent="0.3">
      <c r="A198" s="38">
        <f t="shared" si="2"/>
        <v>8</v>
      </c>
      <c r="C198" s="33" t="s">
        <v>83</v>
      </c>
      <c r="D198" s="47">
        <v>2.6918278490612924</v>
      </c>
      <c r="E198" s="47">
        <v>3.2837587776873511</v>
      </c>
      <c r="F198" s="47">
        <v>4.8087533907094073</v>
      </c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</row>
    <row r="199" spans="1:23" x14ac:dyDescent="0.3">
      <c r="A199" s="38">
        <f t="shared" si="2"/>
        <v>9</v>
      </c>
      <c r="C199" s="33" t="s">
        <v>82</v>
      </c>
      <c r="D199" s="47">
        <v>2.7352202296827866</v>
      </c>
      <c r="E199" s="47">
        <v>3.315981983721179</v>
      </c>
      <c r="F199" s="47">
        <v>4.8559412208044757</v>
      </c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</row>
    <row r="200" spans="1:23" x14ac:dyDescent="0.3">
      <c r="A200" s="38">
        <f t="shared" si="2"/>
        <v>10</v>
      </c>
      <c r="C200" s="33" t="s">
        <v>81</v>
      </c>
      <c r="D200" s="47">
        <v>2.7494940636157681</v>
      </c>
      <c r="E200" s="47">
        <v>3.2926119723267444</v>
      </c>
      <c r="F200" s="47">
        <v>4.8217180548711207</v>
      </c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</row>
    <row r="201" spans="1:23" x14ac:dyDescent="0.3">
      <c r="A201" s="38">
        <f t="shared" si="2"/>
        <v>11</v>
      </c>
      <c r="C201" s="33" t="s">
        <v>80</v>
      </c>
      <c r="D201" s="47">
        <v>2.7486564355228249</v>
      </c>
      <c r="E201" s="47">
        <v>3.2318272358302078</v>
      </c>
      <c r="F201" s="47">
        <v>4.7327045713846889</v>
      </c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</row>
    <row r="202" spans="1:23" x14ac:dyDescent="0.3">
      <c r="A202" s="38">
        <f t="shared" si="2"/>
        <v>12</v>
      </c>
      <c r="C202" s="33" t="s">
        <v>79</v>
      </c>
      <c r="D202" s="47">
        <v>2.7444870114588542</v>
      </c>
      <c r="E202" s="47">
        <v>3.1492038551913568</v>
      </c>
      <c r="F202" s="47">
        <v>4.6117104641138846</v>
      </c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</row>
    <row r="203" spans="1:23" x14ac:dyDescent="0.3">
      <c r="A203" s="38">
        <f t="shared" si="2"/>
        <v>13</v>
      </c>
      <c r="C203" s="33" t="s">
        <v>78</v>
      </c>
      <c r="D203" s="47">
        <v>2.7460911784899293</v>
      </c>
      <c r="E203" s="47">
        <v>3.0565990334191078</v>
      </c>
      <c r="F203" s="47">
        <v>4.4760994826620237</v>
      </c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</row>
    <row r="204" spans="1:23" x14ac:dyDescent="0.3">
      <c r="A204" s="38">
        <f t="shared" si="2"/>
        <v>14</v>
      </c>
      <c r="C204" s="33" t="s">
        <v>77</v>
      </c>
      <c r="D204" s="47">
        <v>2.759916401900071</v>
      </c>
      <c r="E204" s="47">
        <v>2.9619339941178757</v>
      </c>
      <c r="F204" s="47">
        <v>4.3374715079719843</v>
      </c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</row>
    <row r="205" spans="1:23" x14ac:dyDescent="0.3">
      <c r="A205" s="38">
        <f t="shared" si="2"/>
        <v>15</v>
      </c>
      <c r="C205" s="33" t="s">
        <v>76</v>
      </c>
      <c r="D205" s="47">
        <v>2.6737471335322787</v>
      </c>
      <c r="E205" s="47">
        <v>2.869457394083498</v>
      </c>
      <c r="F205" s="47">
        <v>4.2020482950982974</v>
      </c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</row>
    <row r="206" spans="1:23" x14ac:dyDescent="0.3">
      <c r="A206" s="38">
        <f t="shared" si="2"/>
        <v>16</v>
      </c>
      <c r="C206" s="33" t="s">
        <v>75</v>
      </c>
      <c r="D206" s="47">
        <v>2.5905660638840344</v>
      </c>
      <c r="E206" s="47">
        <v>2.7801877199409759</v>
      </c>
      <c r="F206" s="47">
        <v>4.0713213211386874</v>
      </c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</row>
    <row r="207" spans="1:23" x14ac:dyDescent="0.3">
      <c r="A207" s="38">
        <f t="shared" si="2"/>
        <v>17</v>
      </c>
      <c r="C207" s="33" t="s">
        <v>74</v>
      </c>
      <c r="D207" s="47">
        <v>2.5087392632648773</v>
      </c>
      <c r="E207" s="47">
        <v>2.692371443253418</v>
      </c>
      <c r="F207" s="47">
        <v>3.9427227099525837</v>
      </c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</row>
    <row r="208" spans="1:23" x14ac:dyDescent="0.3">
      <c r="A208" s="38">
        <f t="shared" si="2"/>
        <v>18</v>
      </c>
      <c r="C208" s="33" t="s">
        <v>73</v>
      </c>
      <c r="D208" s="47">
        <v>2.424452162093361</v>
      </c>
      <c r="E208" s="47">
        <v>2.6019147794016821</v>
      </c>
      <c r="F208" s="47">
        <v>3.8102575021045086</v>
      </c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</row>
    <row r="209" spans="1:23" x14ac:dyDescent="0.3">
      <c r="A209" s="38">
        <f t="shared" si="2"/>
        <v>19</v>
      </c>
      <c r="C209" s="33" t="s">
        <v>72</v>
      </c>
      <c r="D209" s="47">
        <v>2.3321356929750205</v>
      </c>
      <c r="E209" s="47">
        <v>2.50284102198269</v>
      </c>
      <c r="F209" s="47">
        <v>3.6651733777296882</v>
      </c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</row>
    <row r="210" spans="1:23" x14ac:dyDescent="0.3">
      <c r="A210" s="38">
        <f t="shared" si="2"/>
        <v>20</v>
      </c>
      <c r="C210" s="33" t="s">
        <v>71</v>
      </c>
      <c r="D210" s="47">
        <v>2.2250261857008304</v>
      </c>
      <c r="E210" s="47">
        <v>2.387891420440329</v>
      </c>
      <c r="F210" s="47">
        <v>3.4968405848541964</v>
      </c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</row>
    <row r="211" spans="1:23" x14ac:dyDescent="0.3"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</row>
    <row r="212" spans="1:23" x14ac:dyDescent="0.3">
      <c r="B212" s="32" t="s">
        <v>94</v>
      </c>
      <c r="E212" s="44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</row>
    <row r="213" spans="1:23" x14ac:dyDescent="0.3">
      <c r="D213" s="36" t="s">
        <v>202</v>
      </c>
      <c r="E213" s="36" t="s">
        <v>92</v>
      </c>
      <c r="F213" s="36"/>
      <c r="G213" s="36"/>
      <c r="H213" s="36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</row>
    <row r="214" spans="1:23" x14ac:dyDescent="0.3">
      <c r="D214" s="32" t="s">
        <v>93</v>
      </c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</row>
    <row r="215" spans="1:23" x14ac:dyDescent="0.3">
      <c r="D215" s="39" t="s">
        <v>187</v>
      </c>
      <c r="E215" s="41" t="s">
        <v>92</v>
      </c>
      <c r="F215" s="39"/>
      <c r="G215" s="39"/>
      <c r="H215" s="39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</row>
    <row r="216" spans="1:23" x14ac:dyDescent="0.3">
      <c r="A216" s="38">
        <v>1</v>
      </c>
      <c r="B216" s="32" t="s">
        <v>91</v>
      </c>
      <c r="C216" s="33" t="s">
        <v>90</v>
      </c>
      <c r="D216" s="47">
        <v>1</v>
      </c>
      <c r="E216" s="47">
        <v>3.7519285365055781</v>
      </c>
      <c r="F216" s="47"/>
      <c r="G216" s="47"/>
      <c r="H216" s="47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</row>
    <row r="217" spans="1:23" x14ac:dyDescent="0.3">
      <c r="A217" s="38">
        <f>A216+1</f>
        <v>2</v>
      </c>
      <c r="C217" s="33" t="s">
        <v>89</v>
      </c>
      <c r="D217" s="47">
        <v>1</v>
      </c>
      <c r="E217" s="47">
        <v>3.0055610723257669</v>
      </c>
      <c r="F217" s="47"/>
      <c r="G217" s="47"/>
      <c r="H217" s="4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</row>
    <row r="218" spans="1:23" x14ac:dyDescent="0.3">
      <c r="A218" s="38">
        <f t="shared" ref="A218:A235" si="3">A217+1</f>
        <v>3</v>
      </c>
      <c r="C218" s="33" t="s">
        <v>88</v>
      </c>
      <c r="D218" s="47">
        <v>1</v>
      </c>
      <c r="E218" s="47">
        <v>2.4734167725877279</v>
      </c>
      <c r="F218" s="47"/>
      <c r="G218" s="47"/>
      <c r="H218" s="47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</row>
    <row r="219" spans="1:23" x14ac:dyDescent="0.3">
      <c r="A219" s="38">
        <f t="shared" si="3"/>
        <v>4</v>
      </c>
      <c r="C219" s="33" t="s">
        <v>87</v>
      </c>
      <c r="D219" s="47">
        <v>1</v>
      </c>
      <c r="E219" s="47">
        <v>2.0910758707502684</v>
      </c>
      <c r="F219" s="47"/>
      <c r="G219" s="47"/>
      <c r="H219" s="47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</row>
    <row r="220" spans="1:23" x14ac:dyDescent="0.3">
      <c r="A220" s="38">
        <f t="shared" si="3"/>
        <v>5</v>
      </c>
      <c r="C220" s="33" t="s">
        <v>86</v>
      </c>
      <c r="D220" s="47">
        <v>1</v>
      </c>
      <c r="E220" s="47">
        <v>1.8161136588164291</v>
      </c>
      <c r="F220" s="47"/>
      <c r="G220" s="47"/>
      <c r="H220" s="47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</row>
    <row r="221" spans="1:23" x14ac:dyDescent="0.3">
      <c r="A221" s="38">
        <f t="shared" si="3"/>
        <v>6</v>
      </c>
      <c r="C221" s="33" t="s">
        <v>85</v>
      </c>
      <c r="D221" s="47">
        <v>1</v>
      </c>
      <c r="E221" s="47">
        <v>1.6203804832131665</v>
      </c>
      <c r="F221" s="47"/>
      <c r="G221" s="47"/>
      <c r="H221" s="47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</row>
    <row r="222" spans="1:23" x14ac:dyDescent="0.3">
      <c r="A222" s="38">
        <f t="shared" si="3"/>
        <v>7</v>
      </c>
      <c r="C222" s="33" t="s">
        <v>84</v>
      </c>
      <c r="D222" s="47">
        <v>1</v>
      </c>
      <c r="E222" s="47">
        <v>1.4852232100295499</v>
      </c>
      <c r="F222" s="47"/>
      <c r="G222" s="47"/>
      <c r="H222" s="47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</row>
    <row r="223" spans="1:23" x14ac:dyDescent="0.3">
      <c r="A223" s="38">
        <f t="shared" si="3"/>
        <v>8</v>
      </c>
      <c r="C223" s="33" t="s">
        <v>83</v>
      </c>
      <c r="D223" s="47">
        <v>1</v>
      </c>
      <c r="E223" s="47">
        <v>1.3985152167411807</v>
      </c>
      <c r="F223" s="47"/>
      <c r="G223" s="47"/>
      <c r="H223" s="47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</row>
    <row r="224" spans="1:23" x14ac:dyDescent="0.3">
      <c r="A224" s="38">
        <f t="shared" si="3"/>
        <v>9</v>
      </c>
      <c r="C224" s="33" t="s">
        <v>82</v>
      </c>
      <c r="D224" s="47">
        <v>1</v>
      </c>
      <c r="E224" s="47">
        <v>1.3528305737530069</v>
      </c>
      <c r="F224" s="47"/>
      <c r="G224" s="47"/>
      <c r="H224" s="47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</row>
    <row r="225" spans="1:23" x14ac:dyDescent="0.3">
      <c r="A225" s="38">
        <f t="shared" si="3"/>
        <v>10</v>
      </c>
      <c r="C225" s="33" t="s">
        <v>81</v>
      </c>
      <c r="D225" s="47">
        <v>1</v>
      </c>
      <c r="E225" s="47">
        <v>1.3443748154370656</v>
      </c>
      <c r="F225" s="47"/>
      <c r="G225" s="47"/>
      <c r="H225" s="47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</row>
    <row r="226" spans="1:23" x14ac:dyDescent="0.3">
      <c r="A226" s="38">
        <f t="shared" si="3"/>
        <v>11</v>
      </c>
      <c r="C226" s="33" t="s">
        <v>80</v>
      </c>
      <c r="D226" s="47">
        <v>1</v>
      </c>
      <c r="E226" s="47">
        <v>1.3443748154370656</v>
      </c>
      <c r="F226" s="47"/>
      <c r="G226" s="47"/>
      <c r="H226" s="47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</row>
    <row r="227" spans="1:23" x14ac:dyDescent="0.3">
      <c r="A227" s="38">
        <f t="shared" si="3"/>
        <v>12</v>
      </c>
      <c r="C227" s="33" t="s">
        <v>79</v>
      </c>
      <c r="D227" s="47">
        <v>1</v>
      </c>
      <c r="E227" s="47">
        <v>1.3443748154370656</v>
      </c>
      <c r="F227" s="47"/>
      <c r="G227" s="47"/>
      <c r="H227" s="4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</row>
    <row r="228" spans="1:23" x14ac:dyDescent="0.3">
      <c r="A228" s="38">
        <f t="shared" si="3"/>
        <v>13</v>
      </c>
      <c r="C228" s="33" t="s">
        <v>78</v>
      </c>
      <c r="D228" s="47">
        <v>1</v>
      </c>
      <c r="E228" s="47">
        <v>1.3443748154370656</v>
      </c>
      <c r="F228" s="47"/>
      <c r="G228" s="47"/>
      <c r="H228" s="47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</row>
    <row r="229" spans="1:23" x14ac:dyDescent="0.3">
      <c r="A229" s="38">
        <f t="shared" si="3"/>
        <v>14</v>
      </c>
      <c r="C229" s="33" t="s">
        <v>77</v>
      </c>
      <c r="D229" s="47">
        <v>1</v>
      </c>
      <c r="E229" s="47">
        <v>1.3443748154370656</v>
      </c>
      <c r="F229" s="47"/>
      <c r="G229" s="47"/>
      <c r="H229" s="47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</row>
    <row r="230" spans="1:23" x14ac:dyDescent="0.3">
      <c r="A230" s="38">
        <f t="shared" si="3"/>
        <v>15</v>
      </c>
      <c r="C230" s="33" t="s">
        <v>76</v>
      </c>
      <c r="D230" s="47">
        <v>1</v>
      </c>
      <c r="E230" s="47">
        <v>1.3443748154370656</v>
      </c>
      <c r="F230" s="47"/>
      <c r="G230" s="47"/>
      <c r="H230" s="47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</row>
    <row r="231" spans="1:23" x14ac:dyDescent="0.3">
      <c r="A231" s="38">
        <f t="shared" si="3"/>
        <v>16</v>
      </c>
      <c r="C231" s="33" t="s">
        <v>75</v>
      </c>
      <c r="D231" s="47">
        <v>1</v>
      </c>
      <c r="E231" s="47">
        <v>1.3443748154370656</v>
      </c>
      <c r="F231" s="47"/>
      <c r="G231" s="47"/>
      <c r="H231" s="47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</row>
    <row r="232" spans="1:23" x14ac:dyDescent="0.3">
      <c r="A232" s="38">
        <f t="shared" si="3"/>
        <v>17</v>
      </c>
      <c r="C232" s="33" t="s">
        <v>74</v>
      </c>
      <c r="D232" s="47">
        <v>1</v>
      </c>
      <c r="E232" s="47">
        <v>1.3443748154370656</v>
      </c>
      <c r="F232" s="47"/>
      <c r="G232" s="47"/>
      <c r="H232" s="47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</row>
    <row r="233" spans="1:23" x14ac:dyDescent="0.3">
      <c r="A233" s="38">
        <f t="shared" si="3"/>
        <v>18</v>
      </c>
      <c r="C233" s="33" t="s">
        <v>73</v>
      </c>
      <c r="D233" s="47">
        <v>1</v>
      </c>
      <c r="E233" s="47">
        <v>1.3443748154370656</v>
      </c>
      <c r="F233" s="47"/>
      <c r="G233" s="47"/>
      <c r="H233" s="47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</row>
    <row r="234" spans="1:23" x14ac:dyDescent="0.3">
      <c r="A234" s="38">
        <f t="shared" si="3"/>
        <v>19</v>
      </c>
      <c r="C234" s="33" t="s">
        <v>72</v>
      </c>
      <c r="D234" s="47">
        <v>1</v>
      </c>
      <c r="E234" s="47">
        <v>1.3443748154370656</v>
      </c>
      <c r="F234" s="47"/>
      <c r="G234" s="47"/>
      <c r="H234" s="47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</row>
    <row r="235" spans="1:23" x14ac:dyDescent="0.3">
      <c r="A235" s="38">
        <f t="shared" si="3"/>
        <v>20</v>
      </c>
      <c r="C235" s="33" t="s">
        <v>71</v>
      </c>
      <c r="D235" s="47">
        <v>1</v>
      </c>
      <c r="E235" s="47">
        <v>1.3443748154370656</v>
      </c>
      <c r="F235" s="47"/>
      <c r="G235" s="47"/>
      <c r="H235" s="47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</row>
    <row r="236" spans="1:23" x14ac:dyDescent="0.3"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</row>
    <row r="237" spans="1:23" x14ac:dyDescent="0.3">
      <c r="B237" s="32" t="s">
        <v>70</v>
      </c>
      <c r="E237" s="44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</row>
    <row r="238" spans="1:23" x14ac:dyDescent="0.3"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</row>
    <row r="239" spans="1:23" x14ac:dyDescent="0.3">
      <c r="D239" s="32" t="s">
        <v>69</v>
      </c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</row>
    <row r="240" spans="1:23" x14ac:dyDescent="0.3">
      <c r="D240" s="33" t="s">
        <v>68</v>
      </c>
      <c r="E240" s="33" t="s">
        <v>67</v>
      </c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</row>
    <row r="241" spans="1:23" x14ac:dyDescent="0.3">
      <c r="A241" s="38">
        <v>0</v>
      </c>
      <c r="B241" s="32" t="s">
        <v>66</v>
      </c>
      <c r="C241" s="33" t="s">
        <v>65</v>
      </c>
      <c r="D241" s="47">
        <v>1</v>
      </c>
      <c r="E241" s="47">
        <v>2.450495477648492</v>
      </c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</row>
    <row r="242" spans="1:23" x14ac:dyDescent="0.3">
      <c r="A242" s="38">
        <v>36</v>
      </c>
      <c r="C242" s="33" t="s">
        <v>64</v>
      </c>
      <c r="D242" s="47">
        <v>1</v>
      </c>
      <c r="E242" s="47">
        <v>2.4504954776484964</v>
      </c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</row>
    <row r="243" spans="1:23" x14ac:dyDescent="0.3">
      <c r="A243" s="38">
        <f>A242+1</f>
        <v>37</v>
      </c>
      <c r="C243" s="33" t="s">
        <v>63</v>
      </c>
      <c r="D243" s="47">
        <v>1</v>
      </c>
      <c r="E243" s="47">
        <v>2.450495477648492</v>
      </c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</row>
    <row r="244" spans="1:23" x14ac:dyDescent="0.3">
      <c r="A244" s="38">
        <f t="shared" ref="A244:A306" si="4">A243+1</f>
        <v>38</v>
      </c>
      <c r="C244" s="33" t="s">
        <v>62</v>
      </c>
      <c r="D244" s="47">
        <v>1</v>
      </c>
      <c r="E244" s="47">
        <v>2.4504954776484875</v>
      </c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</row>
    <row r="245" spans="1:23" x14ac:dyDescent="0.3">
      <c r="A245" s="38">
        <f t="shared" si="4"/>
        <v>39</v>
      </c>
      <c r="C245" s="33" t="s">
        <v>61</v>
      </c>
      <c r="D245" s="47">
        <v>1</v>
      </c>
      <c r="E245" s="47">
        <v>2.4504954776484875</v>
      </c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</row>
    <row r="246" spans="1:23" x14ac:dyDescent="0.3">
      <c r="A246" s="38">
        <f t="shared" si="4"/>
        <v>40</v>
      </c>
      <c r="C246" s="33" t="s">
        <v>60</v>
      </c>
      <c r="D246" s="47">
        <v>1</v>
      </c>
      <c r="E246" s="47">
        <v>2.4504954776484964</v>
      </c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</row>
    <row r="247" spans="1:23" x14ac:dyDescent="0.3">
      <c r="A247" s="38">
        <f t="shared" si="4"/>
        <v>41</v>
      </c>
      <c r="C247" s="33" t="s">
        <v>59</v>
      </c>
      <c r="D247" s="47">
        <v>1</v>
      </c>
      <c r="E247" s="47">
        <v>2.4504954776484875</v>
      </c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</row>
    <row r="248" spans="1:23" x14ac:dyDescent="0.3">
      <c r="A248" s="38">
        <f t="shared" si="4"/>
        <v>42</v>
      </c>
      <c r="C248" s="33" t="s">
        <v>58</v>
      </c>
      <c r="D248" s="47">
        <v>1</v>
      </c>
      <c r="E248" s="47">
        <v>2.4504954776484964</v>
      </c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</row>
    <row r="249" spans="1:23" x14ac:dyDescent="0.3">
      <c r="A249" s="38">
        <f t="shared" si="4"/>
        <v>43</v>
      </c>
      <c r="C249" s="33" t="s">
        <v>57</v>
      </c>
      <c r="D249" s="47">
        <v>1</v>
      </c>
      <c r="E249" s="47">
        <v>2.450495477648492</v>
      </c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</row>
    <row r="250" spans="1:23" x14ac:dyDescent="0.3">
      <c r="A250" s="38">
        <f t="shared" si="4"/>
        <v>44</v>
      </c>
      <c r="C250" s="33" t="s">
        <v>56</v>
      </c>
      <c r="D250" s="47">
        <v>1</v>
      </c>
      <c r="E250" s="47">
        <v>2.4504954776484964</v>
      </c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</row>
    <row r="251" spans="1:23" x14ac:dyDescent="0.3">
      <c r="A251" s="38">
        <f t="shared" si="4"/>
        <v>45</v>
      </c>
      <c r="C251" s="33" t="s">
        <v>55</v>
      </c>
      <c r="D251" s="47">
        <v>1</v>
      </c>
      <c r="E251" s="47">
        <v>2.4504954776484875</v>
      </c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</row>
    <row r="252" spans="1:23" x14ac:dyDescent="0.3">
      <c r="A252" s="38">
        <f t="shared" si="4"/>
        <v>46</v>
      </c>
      <c r="C252" s="33" t="s">
        <v>54</v>
      </c>
      <c r="D252" s="47">
        <v>1</v>
      </c>
      <c r="E252" s="47">
        <v>2.4504954776484964</v>
      </c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</row>
    <row r="253" spans="1:23" x14ac:dyDescent="0.3">
      <c r="A253" s="38">
        <f t="shared" si="4"/>
        <v>47</v>
      </c>
      <c r="C253" s="33" t="s">
        <v>53</v>
      </c>
      <c r="D253" s="47">
        <v>1</v>
      </c>
      <c r="E253" s="47">
        <v>2.450495477648492</v>
      </c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</row>
    <row r="254" spans="1:23" x14ac:dyDescent="0.3">
      <c r="A254" s="38">
        <f t="shared" si="4"/>
        <v>48</v>
      </c>
      <c r="C254" s="33" t="s">
        <v>52</v>
      </c>
      <c r="D254" s="47">
        <v>1</v>
      </c>
      <c r="E254" s="47">
        <v>2.4504954776484875</v>
      </c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</row>
    <row r="255" spans="1:23" x14ac:dyDescent="0.3">
      <c r="A255" s="38">
        <f t="shared" si="4"/>
        <v>49</v>
      </c>
      <c r="C255" s="33" t="s">
        <v>51</v>
      </c>
      <c r="D255" s="47">
        <v>1</v>
      </c>
      <c r="E255" s="47">
        <v>2.4504954776484875</v>
      </c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</row>
    <row r="256" spans="1:23" x14ac:dyDescent="0.3">
      <c r="A256" s="38">
        <f t="shared" si="4"/>
        <v>50</v>
      </c>
      <c r="C256" s="33" t="s">
        <v>50</v>
      </c>
      <c r="D256" s="47">
        <v>1</v>
      </c>
      <c r="E256" s="47">
        <v>2.4504954776485004</v>
      </c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</row>
    <row r="257" spans="1:23" x14ac:dyDescent="0.3">
      <c r="A257" s="38">
        <f t="shared" si="4"/>
        <v>51</v>
      </c>
      <c r="C257" s="33" t="s">
        <v>49</v>
      </c>
      <c r="D257" s="47">
        <v>1</v>
      </c>
      <c r="E257" s="47">
        <v>2.4504954776484875</v>
      </c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</row>
    <row r="258" spans="1:23" x14ac:dyDescent="0.3">
      <c r="A258" s="38">
        <f t="shared" si="4"/>
        <v>52</v>
      </c>
      <c r="C258" s="33" t="s">
        <v>48</v>
      </c>
      <c r="D258" s="47">
        <v>1</v>
      </c>
      <c r="E258" s="47">
        <v>2.4504954776485004</v>
      </c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</row>
    <row r="259" spans="1:23" x14ac:dyDescent="0.3">
      <c r="A259" s="38">
        <f t="shared" si="4"/>
        <v>53</v>
      </c>
      <c r="C259" s="33" t="s">
        <v>47</v>
      </c>
      <c r="D259" s="47">
        <v>1</v>
      </c>
      <c r="E259" s="47">
        <v>2.4504954776485004</v>
      </c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</row>
    <row r="260" spans="1:23" x14ac:dyDescent="0.3">
      <c r="A260" s="38">
        <f t="shared" si="4"/>
        <v>54</v>
      </c>
      <c r="C260" s="33" t="s">
        <v>46</v>
      </c>
      <c r="D260" s="47">
        <v>1</v>
      </c>
      <c r="E260" s="47">
        <v>2.4504954776485004</v>
      </c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</row>
    <row r="261" spans="1:23" x14ac:dyDescent="0.3">
      <c r="A261" s="38">
        <f t="shared" si="4"/>
        <v>55</v>
      </c>
      <c r="C261" s="33" t="s">
        <v>45</v>
      </c>
      <c r="D261" s="47">
        <v>1</v>
      </c>
      <c r="E261" s="47">
        <v>2.4504954776485004</v>
      </c>
      <c r="I261"/>
      <c r="J261"/>
      <c r="K261"/>
      <c r="L261"/>
      <c r="M261"/>
      <c r="N261"/>
      <c r="O261"/>
      <c r="P261"/>
      <c r="Q261"/>
      <c r="R261"/>
      <c r="S261"/>
      <c r="T261"/>
      <c r="U261"/>
      <c r="V261"/>
      <c r="W261"/>
    </row>
    <row r="262" spans="1:23" x14ac:dyDescent="0.3">
      <c r="A262" s="38">
        <f t="shared" si="4"/>
        <v>56</v>
      </c>
      <c r="C262" s="33" t="s">
        <v>44</v>
      </c>
      <c r="D262" s="47">
        <v>1</v>
      </c>
      <c r="E262" s="47">
        <v>2.4504954776484986</v>
      </c>
      <c r="I262"/>
      <c r="J262"/>
      <c r="K262"/>
      <c r="L262"/>
      <c r="M262"/>
      <c r="N262"/>
      <c r="O262"/>
      <c r="P262"/>
      <c r="Q262"/>
      <c r="R262"/>
      <c r="S262"/>
      <c r="T262"/>
      <c r="U262"/>
      <c r="V262"/>
      <c r="W262"/>
    </row>
    <row r="263" spans="1:23" x14ac:dyDescent="0.3">
      <c r="A263" s="38">
        <f t="shared" si="4"/>
        <v>57</v>
      </c>
      <c r="C263" s="33" t="s">
        <v>43</v>
      </c>
      <c r="D263" s="47">
        <v>1</v>
      </c>
      <c r="E263" s="47">
        <v>2.4504954776484897</v>
      </c>
      <c r="I263"/>
      <c r="J263"/>
      <c r="K263"/>
      <c r="L263"/>
      <c r="M263"/>
      <c r="N263"/>
      <c r="O263"/>
      <c r="P263"/>
      <c r="Q263"/>
      <c r="R263"/>
      <c r="S263"/>
      <c r="T263"/>
      <c r="U263"/>
      <c r="V263"/>
      <c r="W263"/>
    </row>
    <row r="264" spans="1:23" x14ac:dyDescent="0.3">
      <c r="A264" s="38">
        <f t="shared" si="4"/>
        <v>58</v>
      </c>
      <c r="C264" s="33" t="s">
        <v>42</v>
      </c>
      <c r="D264" s="47">
        <v>1</v>
      </c>
      <c r="E264" s="47">
        <v>2.4504954776484875</v>
      </c>
      <c r="I264"/>
      <c r="J264"/>
      <c r="K264"/>
      <c r="L264"/>
      <c r="M264"/>
      <c r="N264"/>
      <c r="O264"/>
      <c r="P264"/>
      <c r="Q264"/>
      <c r="R264"/>
      <c r="S264"/>
      <c r="T264"/>
      <c r="U264"/>
      <c r="V264"/>
      <c r="W264"/>
    </row>
    <row r="265" spans="1:23" x14ac:dyDescent="0.3">
      <c r="A265" s="38">
        <f t="shared" si="4"/>
        <v>59</v>
      </c>
      <c r="C265" s="33" t="s">
        <v>41</v>
      </c>
      <c r="D265" s="47">
        <v>1</v>
      </c>
      <c r="E265" s="47">
        <v>2.4504954776484942</v>
      </c>
      <c r="I265"/>
      <c r="J265"/>
      <c r="K265"/>
      <c r="L265"/>
      <c r="M265"/>
      <c r="N265"/>
      <c r="O265"/>
      <c r="P265"/>
      <c r="Q265"/>
      <c r="R265"/>
      <c r="S265"/>
      <c r="T265"/>
      <c r="U265"/>
      <c r="V265"/>
      <c r="W265"/>
    </row>
    <row r="266" spans="1:23" x14ac:dyDescent="0.3">
      <c r="A266" s="38">
        <f t="shared" si="4"/>
        <v>60</v>
      </c>
      <c r="C266" s="33" t="s">
        <v>40</v>
      </c>
      <c r="D266" s="47">
        <v>1</v>
      </c>
      <c r="E266" s="47">
        <v>2.393350209272783</v>
      </c>
      <c r="I266"/>
      <c r="J266"/>
      <c r="K266"/>
      <c r="L266"/>
      <c r="M266"/>
      <c r="N266"/>
      <c r="O266"/>
      <c r="P266"/>
      <c r="Q266"/>
      <c r="R266"/>
      <c r="S266"/>
      <c r="T266"/>
      <c r="U266"/>
      <c r="V266"/>
      <c r="W266"/>
    </row>
    <row r="267" spans="1:23" x14ac:dyDescent="0.3">
      <c r="A267" s="38">
        <f t="shared" si="4"/>
        <v>61</v>
      </c>
      <c r="C267" s="33" t="s">
        <v>39</v>
      </c>
      <c r="D267" s="47">
        <v>1</v>
      </c>
      <c r="E267" s="47">
        <v>2.3365285799802327</v>
      </c>
      <c r="I267"/>
      <c r="J267"/>
      <c r="K267"/>
      <c r="L267"/>
      <c r="M267"/>
      <c r="N267"/>
      <c r="O267"/>
      <c r="P267"/>
      <c r="Q267"/>
      <c r="R267"/>
      <c r="S267"/>
      <c r="T267"/>
      <c r="U267"/>
      <c r="V267"/>
      <c r="W267"/>
    </row>
    <row r="268" spans="1:23" x14ac:dyDescent="0.3">
      <c r="A268" s="38">
        <f t="shared" si="4"/>
        <v>62</v>
      </c>
      <c r="C268" s="33" t="s">
        <v>38</v>
      </c>
      <c r="D268" s="47">
        <v>1</v>
      </c>
      <c r="E268" s="47">
        <v>2.2800713771331971</v>
      </c>
      <c r="I268"/>
      <c r="J268"/>
      <c r="K268"/>
      <c r="L268"/>
      <c r="M268"/>
      <c r="N268"/>
      <c r="O268"/>
      <c r="P268"/>
      <c r="Q268"/>
      <c r="R268"/>
      <c r="S268"/>
      <c r="T268"/>
      <c r="U268"/>
      <c r="V268"/>
      <c r="W268"/>
    </row>
    <row r="269" spans="1:23" x14ac:dyDescent="0.3">
      <c r="A269" s="38">
        <f t="shared" si="4"/>
        <v>63</v>
      </c>
      <c r="C269" s="33" t="s">
        <v>37</v>
      </c>
      <c r="D269" s="47">
        <v>1</v>
      </c>
      <c r="E269" s="47">
        <v>2.2240179450360533</v>
      </c>
      <c r="I269"/>
      <c r="J269"/>
      <c r="K269"/>
      <c r="L269"/>
      <c r="M269"/>
      <c r="N269"/>
      <c r="O269"/>
      <c r="P269"/>
      <c r="Q269"/>
      <c r="R269"/>
      <c r="S269"/>
      <c r="T269"/>
      <c r="U269"/>
      <c r="V269"/>
      <c r="W269"/>
    </row>
    <row r="270" spans="1:23" x14ac:dyDescent="0.3">
      <c r="A270" s="38">
        <f t="shared" si="4"/>
        <v>64</v>
      </c>
      <c r="C270" s="33" t="s">
        <v>36</v>
      </c>
      <c r="D270" s="47">
        <v>1</v>
      </c>
      <c r="E270" s="47">
        <v>2.1684061526990441</v>
      </c>
      <c r="I270"/>
      <c r="J270"/>
      <c r="K270"/>
      <c r="L270"/>
      <c r="M270"/>
      <c r="N270"/>
      <c r="O270"/>
      <c r="P270"/>
      <c r="Q270"/>
      <c r="R270"/>
      <c r="S270"/>
      <c r="T270"/>
      <c r="U270"/>
      <c r="V270"/>
      <c r="W270"/>
    </row>
    <row r="271" spans="1:23" x14ac:dyDescent="0.3">
      <c r="A271" s="38">
        <f t="shared" si="4"/>
        <v>65</v>
      </c>
      <c r="C271" s="33" t="s">
        <v>35</v>
      </c>
      <c r="D271" s="47">
        <v>1</v>
      </c>
      <c r="E271" s="47">
        <v>2.1132723655321355</v>
      </c>
      <c r="I271"/>
      <c r="J271"/>
      <c r="K271"/>
      <c r="L271"/>
      <c r="M271"/>
      <c r="N271"/>
      <c r="O271"/>
      <c r="P271"/>
      <c r="Q271"/>
      <c r="R271"/>
      <c r="S271"/>
      <c r="T271"/>
      <c r="U271"/>
      <c r="V271"/>
      <c r="W271"/>
    </row>
    <row r="272" spans="1:23" x14ac:dyDescent="0.3">
      <c r="A272" s="38">
        <f t="shared" si="4"/>
        <v>66</v>
      </c>
      <c r="C272" s="33" t="s">
        <v>34</v>
      </c>
      <c r="D272" s="47">
        <v>1</v>
      </c>
      <c r="E272" s="47">
        <v>2.0586514209447637</v>
      </c>
      <c r="I272"/>
      <c r="J272"/>
      <c r="K272"/>
      <c r="L272"/>
      <c r="M272"/>
      <c r="N272"/>
      <c r="O272"/>
      <c r="P272"/>
      <c r="Q272"/>
      <c r="R272"/>
      <c r="S272"/>
      <c r="T272"/>
      <c r="U272"/>
      <c r="V272"/>
      <c r="W272"/>
    </row>
    <row r="273" spans="1:23" x14ac:dyDescent="0.3">
      <c r="A273" s="38">
        <f t="shared" si="4"/>
        <v>67</v>
      </c>
      <c r="C273" s="33" t="s">
        <v>33</v>
      </c>
      <c r="D273" s="47">
        <v>1</v>
      </c>
      <c r="E273" s="47">
        <v>2.0045766078161131</v>
      </c>
      <c r="I273"/>
      <c r="J273"/>
      <c r="K273"/>
      <c r="L273"/>
      <c r="M273"/>
      <c r="N273"/>
      <c r="O273"/>
      <c r="P273"/>
      <c r="Q273"/>
      <c r="R273"/>
      <c r="S273"/>
      <c r="T273"/>
      <c r="U273"/>
      <c r="V273"/>
      <c r="W273"/>
    </row>
    <row r="274" spans="1:23" x14ac:dyDescent="0.3">
      <c r="A274" s="38">
        <f t="shared" si="4"/>
        <v>68</v>
      </c>
      <c r="C274" s="33" t="s">
        <v>32</v>
      </c>
      <c r="D274" s="47">
        <v>1</v>
      </c>
      <c r="E274" s="47">
        <v>1.9510796497900751</v>
      </c>
      <c r="I274"/>
      <c r="J274"/>
      <c r="K274"/>
      <c r="L274"/>
      <c r="M274"/>
      <c r="N274"/>
      <c r="O274"/>
      <c r="P274"/>
      <c r="Q274"/>
      <c r="R274"/>
      <c r="S274"/>
      <c r="T274"/>
      <c r="U274"/>
      <c r="V274"/>
      <c r="W274"/>
    </row>
    <row r="275" spans="1:23" x14ac:dyDescent="0.3">
      <c r="A275" s="38">
        <f t="shared" si="4"/>
        <v>69</v>
      </c>
      <c r="C275" s="33" t="s">
        <v>31</v>
      </c>
      <c r="D275" s="47">
        <v>1</v>
      </c>
      <c r="E275" s="47">
        <v>1.8981906923387499</v>
      </c>
      <c r="I275"/>
      <c r="J275"/>
      <c r="K275"/>
      <c r="L275"/>
      <c r="M275"/>
      <c r="N275"/>
      <c r="O275"/>
      <c r="P275"/>
      <c r="Q275"/>
      <c r="R275"/>
      <c r="S275"/>
      <c r="T275"/>
      <c r="U275"/>
      <c r="V275"/>
      <c r="W275"/>
    </row>
    <row r="276" spans="1:23" x14ac:dyDescent="0.3">
      <c r="A276" s="38">
        <f t="shared" si="4"/>
        <v>70</v>
      </c>
      <c r="C276" s="33" t="s">
        <v>30</v>
      </c>
      <c r="D276" s="47">
        <v>1</v>
      </c>
      <c r="E276" s="47">
        <v>1.845938293528518</v>
      </c>
      <c r="I276"/>
      <c r="J276"/>
      <c r="K276"/>
      <c r="L276"/>
      <c r="M276"/>
      <c r="N276"/>
      <c r="O276"/>
      <c r="P276"/>
      <c r="Q276"/>
      <c r="R276"/>
      <c r="S276"/>
      <c r="T276"/>
      <c r="U276"/>
      <c r="V276"/>
      <c r="W276"/>
    </row>
    <row r="277" spans="1:23" x14ac:dyDescent="0.3">
      <c r="A277" s="38">
        <f t="shared" si="4"/>
        <v>71</v>
      </c>
      <c r="C277" s="33" t="s">
        <v>29</v>
      </c>
      <c r="D277" s="47">
        <v>1</v>
      </c>
      <c r="E277" s="47">
        <v>1.7943494184135527</v>
      </c>
      <c r="I277"/>
      <c r="J277"/>
      <c r="K277"/>
      <c r="L277"/>
      <c r="M277"/>
      <c r="N277"/>
      <c r="O277"/>
      <c r="P277"/>
      <c r="Q277"/>
      <c r="R277"/>
      <c r="S277"/>
      <c r="T277"/>
      <c r="U277"/>
      <c r="V277"/>
      <c r="W277"/>
    </row>
    <row r="278" spans="1:23" x14ac:dyDescent="0.3">
      <c r="A278" s="38">
        <f t="shared" si="4"/>
        <v>72</v>
      </c>
      <c r="C278" s="33" t="s">
        <v>28</v>
      </c>
      <c r="D278" s="47">
        <v>1</v>
      </c>
      <c r="E278" s="47">
        <v>1.7434494369727271</v>
      </c>
      <c r="I278"/>
      <c r="J278"/>
      <c r="K278"/>
      <c r="L278"/>
      <c r="M278"/>
      <c r="N278"/>
      <c r="O278"/>
      <c r="P278"/>
      <c r="Q278"/>
      <c r="R278"/>
      <c r="S278"/>
      <c r="T278"/>
      <c r="U278"/>
      <c r="V278"/>
      <c r="W278"/>
    </row>
    <row r="279" spans="1:23" x14ac:dyDescent="0.3">
      <c r="A279" s="38">
        <f t="shared" si="4"/>
        <v>73</v>
      </c>
      <c r="C279" s="33" t="s">
        <v>27</v>
      </c>
      <c r="D279" s="47">
        <v>1</v>
      </c>
      <c r="E279" s="47">
        <v>1.6932621254976772</v>
      </c>
      <c r="I279"/>
      <c r="J279"/>
      <c r="K279"/>
      <c r="L279"/>
      <c r="M279"/>
      <c r="N279"/>
      <c r="O279"/>
      <c r="P279"/>
      <c r="Q279"/>
      <c r="R279"/>
      <c r="S279"/>
      <c r="T279"/>
      <c r="U279"/>
      <c r="V279"/>
      <c r="W279"/>
    </row>
    <row r="280" spans="1:23" x14ac:dyDescent="0.3">
      <c r="A280" s="38">
        <f t="shared" si="4"/>
        <v>74</v>
      </c>
      <c r="C280" s="33" t="s">
        <v>26</v>
      </c>
      <c r="D280" s="47">
        <v>1</v>
      </c>
      <c r="E280" s="47">
        <v>1.6438096713320727</v>
      </c>
      <c r="I280"/>
      <c r="J280"/>
      <c r="K280"/>
      <c r="L280"/>
      <c r="M280"/>
      <c r="N280"/>
      <c r="O280"/>
      <c r="P280"/>
      <c r="Q280"/>
      <c r="R280"/>
      <c r="S280"/>
      <c r="T280"/>
      <c r="U280"/>
      <c r="V280"/>
      <c r="W280"/>
    </row>
    <row r="281" spans="1:23" x14ac:dyDescent="0.3">
      <c r="A281" s="38">
        <f t="shared" si="4"/>
        <v>75</v>
      </c>
      <c r="C281" s="33" t="s">
        <v>25</v>
      </c>
      <c r="D281" s="47">
        <v>1</v>
      </c>
      <c r="E281" s="47">
        <v>1.5951126808549276</v>
      </c>
      <c r="I281"/>
      <c r="J281"/>
      <c r="K281"/>
      <c r="L281"/>
      <c r="M281"/>
      <c r="N281"/>
      <c r="O281"/>
      <c r="P281"/>
      <c r="Q281"/>
      <c r="R281"/>
      <c r="S281"/>
      <c r="T281"/>
      <c r="U281"/>
      <c r="V281"/>
      <c r="W281"/>
    </row>
    <row r="282" spans="1:23" x14ac:dyDescent="0.3">
      <c r="A282" s="38">
        <f t="shared" si="4"/>
        <v>76</v>
      </c>
      <c r="C282" s="33" t="s">
        <v>24</v>
      </c>
      <c r="D282" s="47">
        <v>1</v>
      </c>
      <c r="E282" s="47">
        <v>1.5471901905942136</v>
      </c>
      <c r="I282"/>
      <c r="J282"/>
      <c r="K282"/>
      <c r="L282"/>
      <c r="M282"/>
      <c r="N282"/>
      <c r="O282"/>
      <c r="P282"/>
      <c r="Q282"/>
      <c r="R282"/>
      <c r="S282"/>
      <c r="T282"/>
      <c r="U282"/>
      <c r="V282"/>
      <c r="W282"/>
    </row>
    <row r="283" spans="1:23" x14ac:dyDescent="0.3">
      <c r="A283" s="38">
        <f t="shared" si="4"/>
        <v>77</v>
      </c>
      <c r="C283" s="33" t="s">
        <v>23</v>
      </c>
      <c r="D283" s="47">
        <v>1</v>
      </c>
      <c r="E283" s="47">
        <v>1.5000596813510583</v>
      </c>
      <c r="I283"/>
      <c r="J283"/>
      <c r="K283"/>
      <c r="L283"/>
      <c r="M283"/>
      <c r="N283"/>
      <c r="O283"/>
      <c r="P283"/>
      <c r="Q283"/>
      <c r="R283"/>
      <c r="S283"/>
      <c r="T283"/>
      <c r="U283"/>
      <c r="V283"/>
      <c r="W283"/>
    </row>
    <row r="284" spans="1:23" x14ac:dyDescent="0.3">
      <c r="A284" s="38">
        <f t="shared" si="4"/>
        <v>78</v>
      </c>
      <c r="C284" s="33" t="s">
        <v>22</v>
      </c>
      <c r="D284" s="47">
        <v>1</v>
      </c>
      <c r="E284" s="47">
        <v>1.4537370952092818</v>
      </c>
      <c r="I284"/>
      <c r="J284"/>
      <c r="K284"/>
      <c r="L284"/>
      <c r="M284"/>
      <c r="N284"/>
      <c r="O284"/>
      <c r="P284"/>
      <c r="Q284"/>
      <c r="R284"/>
      <c r="S284"/>
      <c r="T284"/>
      <c r="U284"/>
      <c r="V284"/>
      <c r="W284"/>
    </row>
    <row r="285" spans="1:23" x14ac:dyDescent="0.3">
      <c r="A285" s="38">
        <f t="shared" si="4"/>
        <v>79</v>
      </c>
      <c r="C285" s="33" t="s">
        <v>21</v>
      </c>
      <c r="D285" s="47">
        <v>1</v>
      </c>
      <c r="E285" s="47">
        <v>1.4082368553002662</v>
      </c>
      <c r="I285"/>
      <c r="J285"/>
      <c r="K285"/>
      <c r="L285"/>
      <c r="M285"/>
      <c r="N285"/>
      <c r="O285"/>
      <c r="P285"/>
      <c r="Q285"/>
      <c r="R285"/>
      <c r="S285"/>
      <c r="T285"/>
      <c r="U285"/>
      <c r="V285"/>
      <c r="W285"/>
    </row>
    <row r="286" spans="1:23" x14ac:dyDescent="0.3">
      <c r="A286" s="38">
        <f t="shared" si="4"/>
        <v>80</v>
      </c>
      <c r="C286" s="33" t="s">
        <v>20</v>
      </c>
      <c r="D286" s="47">
        <v>1</v>
      </c>
      <c r="E286" s="47">
        <v>1.3635718881888466</v>
      </c>
      <c r="I286"/>
      <c r="J286"/>
      <c r="K286"/>
      <c r="L286"/>
      <c r="M286"/>
      <c r="N286"/>
      <c r="O286"/>
      <c r="P286"/>
      <c r="Q286"/>
      <c r="R286"/>
      <c r="S286"/>
      <c r="T286"/>
      <c r="U286"/>
      <c r="V286"/>
      <c r="W286"/>
    </row>
    <row r="287" spans="1:23" x14ac:dyDescent="0.3">
      <c r="A287" s="38">
        <f t="shared" si="4"/>
        <v>81</v>
      </c>
      <c r="C287" s="33" t="s">
        <v>19</v>
      </c>
      <c r="D287" s="47">
        <v>1</v>
      </c>
      <c r="E287" s="47">
        <v>1.3197536487422112</v>
      </c>
      <c r="I287"/>
      <c r="J287"/>
      <c r="K287"/>
      <c r="L287"/>
      <c r="M287"/>
      <c r="N287"/>
      <c r="O287"/>
      <c r="P287"/>
      <c r="Q287"/>
      <c r="R287"/>
      <c r="S287"/>
      <c r="T287"/>
      <c r="U287"/>
      <c r="V287"/>
      <c r="W287"/>
    </row>
    <row r="288" spans="1:23" x14ac:dyDescent="0.3">
      <c r="A288" s="38">
        <f t="shared" si="4"/>
        <v>82</v>
      </c>
      <c r="C288" s="33" t="s">
        <v>18</v>
      </c>
      <c r="D288" s="47">
        <v>1</v>
      </c>
      <c r="E288" s="47">
        <v>1.2767921473407799</v>
      </c>
      <c r="I288"/>
      <c r="J288"/>
      <c r="K288"/>
      <c r="L288"/>
      <c r="M288"/>
      <c r="N288"/>
      <c r="O288"/>
      <c r="P288"/>
      <c r="Q288"/>
      <c r="R288"/>
      <c r="S288"/>
      <c r="T288"/>
      <c r="U288"/>
      <c r="V288"/>
      <c r="W288"/>
    </row>
    <row r="289" spans="1:23" x14ac:dyDescent="0.3">
      <c r="A289" s="38">
        <f t="shared" si="4"/>
        <v>83</v>
      </c>
      <c r="C289" s="33" t="s">
        <v>17</v>
      </c>
      <c r="D289" s="47">
        <v>1</v>
      </c>
      <c r="E289" s="47">
        <v>1.2346959792874193</v>
      </c>
      <c r="I289"/>
      <c r="J289"/>
      <c r="K289"/>
      <c r="L289"/>
      <c r="M289"/>
      <c r="N289"/>
      <c r="O289"/>
      <c r="P289"/>
      <c r="Q289"/>
      <c r="R289"/>
      <c r="S289"/>
      <c r="T289"/>
      <c r="U289"/>
      <c r="V289"/>
      <c r="W289"/>
    </row>
    <row r="290" spans="1:23" x14ac:dyDescent="0.3">
      <c r="A290" s="38">
        <f t="shared" si="4"/>
        <v>84</v>
      </c>
      <c r="C290" s="33" t="s">
        <v>16</v>
      </c>
      <c r="D290" s="47">
        <v>1</v>
      </c>
      <c r="E290" s="47">
        <v>1.1934723562694904</v>
      </c>
      <c r="I290"/>
      <c r="J290"/>
      <c r="K290"/>
      <c r="L290"/>
      <c r="M290"/>
      <c r="N290"/>
      <c r="O290"/>
      <c r="P290"/>
      <c r="Q290"/>
      <c r="R290"/>
      <c r="S290"/>
      <c r="T290"/>
      <c r="U290"/>
      <c r="V290"/>
      <c r="W290"/>
    </row>
    <row r="291" spans="1:23" x14ac:dyDescent="0.3">
      <c r="A291" s="38">
        <f t="shared" si="4"/>
        <v>85</v>
      </c>
      <c r="C291" s="33" t="s">
        <v>15</v>
      </c>
      <c r="D291" s="47">
        <v>1</v>
      </c>
      <c r="E291" s="47">
        <v>1.1531271397267522</v>
      </c>
      <c r="I291"/>
      <c r="J291"/>
      <c r="K291"/>
      <c r="L291"/>
      <c r="M291"/>
      <c r="N291"/>
      <c r="O291"/>
      <c r="P291"/>
      <c r="Q291"/>
      <c r="R291"/>
      <c r="S291"/>
      <c r="T291"/>
      <c r="U291"/>
      <c r="V291"/>
      <c r="W291"/>
    </row>
    <row r="292" spans="1:23" x14ac:dyDescent="0.3">
      <c r="A292" s="38">
        <f t="shared" si="4"/>
        <v>86</v>
      </c>
      <c r="C292" s="33" t="s">
        <v>14</v>
      </c>
      <c r="D292" s="47">
        <v>1</v>
      </c>
      <c r="E292" s="47">
        <v>1.1136648759773549</v>
      </c>
      <c r="I292"/>
      <c r="J292"/>
      <c r="K292"/>
      <c r="L292"/>
      <c r="M292"/>
      <c r="N292"/>
      <c r="O292"/>
      <c r="P292"/>
      <c r="Q292"/>
      <c r="R292"/>
      <c r="S292"/>
      <c r="T292"/>
      <c r="U292"/>
      <c r="V292"/>
      <c r="W292"/>
    </row>
    <row r="293" spans="1:23" x14ac:dyDescent="0.3">
      <c r="A293" s="38">
        <f t="shared" si="4"/>
        <v>87</v>
      </c>
      <c r="C293" s="33" t="s">
        <v>13</v>
      </c>
      <c r="D293" s="47">
        <v>1</v>
      </c>
      <c r="E293" s="47">
        <v>1.075088832953824</v>
      </c>
      <c r="I293"/>
      <c r="J293"/>
      <c r="K293"/>
      <c r="L293"/>
      <c r="M293"/>
      <c r="N293"/>
      <c r="O293"/>
      <c r="P293"/>
      <c r="Q293"/>
      <c r="R293"/>
      <c r="S293"/>
      <c r="T293"/>
      <c r="U293"/>
      <c r="V293"/>
      <c r="W293"/>
    </row>
    <row r="294" spans="1:23" x14ac:dyDescent="0.3">
      <c r="A294" s="38">
        <f t="shared" si="4"/>
        <v>88</v>
      </c>
      <c r="C294" s="33" t="s">
        <v>12</v>
      </c>
      <c r="D294" s="47">
        <v>1</v>
      </c>
      <c r="E294" s="47">
        <v>1.0374010384010823</v>
      </c>
      <c r="I294"/>
      <c r="J294"/>
      <c r="K294"/>
      <c r="L294"/>
      <c r="M294"/>
      <c r="N294"/>
      <c r="O294"/>
      <c r="P294"/>
      <c r="Q294"/>
      <c r="R294"/>
      <c r="S294"/>
      <c r="T294"/>
      <c r="U294"/>
      <c r="V294"/>
      <c r="W294"/>
    </row>
    <row r="295" spans="1:23" x14ac:dyDescent="0.3">
      <c r="A295" s="38">
        <f t="shared" si="4"/>
        <v>89</v>
      </c>
      <c r="C295" s="33" t="s">
        <v>11</v>
      </c>
      <c r="D295" s="47">
        <v>1</v>
      </c>
      <c r="E295" s="47">
        <v>1.0006023193893372</v>
      </c>
      <c r="I295"/>
      <c r="J295"/>
      <c r="K295"/>
      <c r="L295"/>
      <c r="M295"/>
      <c r="N295"/>
      <c r="O295"/>
      <c r="P295"/>
      <c r="Q295"/>
      <c r="R295"/>
      <c r="S295"/>
      <c r="T295"/>
      <c r="U295"/>
      <c r="V295"/>
      <c r="W295"/>
    </row>
    <row r="296" spans="1:23" x14ac:dyDescent="0.3">
      <c r="A296" s="38">
        <f t="shared" si="4"/>
        <v>90</v>
      </c>
      <c r="C296" s="33" t="s">
        <v>10</v>
      </c>
      <c r="D296" s="47">
        <v>1</v>
      </c>
      <c r="E296" s="47">
        <v>0.96469234299572637</v>
      </c>
      <c r="I296"/>
      <c r="J296"/>
      <c r="K296"/>
      <c r="L296"/>
      <c r="M296"/>
      <c r="N296"/>
      <c r="O296"/>
      <c r="P296"/>
      <c r="Q296"/>
      <c r="R296"/>
      <c r="S296"/>
      <c r="T296"/>
      <c r="U296"/>
      <c r="V296"/>
      <c r="W296"/>
    </row>
    <row r="297" spans="1:23" x14ac:dyDescent="0.3">
      <c r="A297" s="38">
        <f t="shared" si="4"/>
        <v>91</v>
      </c>
      <c r="C297" s="33" t="s">
        <v>9</v>
      </c>
      <c r="D297" s="47">
        <v>1</v>
      </c>
      <c r="E297" s="47">
        <v>0.96469234299572593</v>
      </c>
      <c r="I297"/>
      <c r="J297"/>
      <c r="K297"/>
      <c r="L297"/>
      <c r="M297"/>
      <c r="N297"/>
      <c r="O297"/>
      <c r="P297"/>
      <c r="Q297"/>
      <c r="R297"/>
      <c r="S297"/>
      <c r="T297"/>
      <c r="U297"/>
      <c r="V297"/>
      <c r="W297"/>
    </row>
    <row r="298" spans="1:23" x14ac:dyDescent="0.3">
      <c r="A298" s="38">
        <f t="shared" si="4"/>
        <v>92</v>
      </c>
      <c r="C298" s="33" t="s">
        <v>8</v>
      </c>
      <c r="D298" s="47">
        <v>1</v>
      </c>
      <c r="E298" s="47">
        <v>0.96469234299572593</v>
      </c>
      <c r="I298"/>
      <c r="J298"/>
      <c r="K298"/>
      <c r="L298"/>
      <c r="M298"/>
      <c r="N298"/>
      <c r="O298"/>
      <c r="P298"/>
      <c r="Q298"/>
      <c r="R298"/>
      <c r="S298"/>
      <c r="T298"/>
      <c r="U298"/>
      <c r="V298"/>
      <c r="W298"/>
    </row>
    <row r="299" spans="1:23" x14ac:dyDescent="0.3">
      <c r="A299" s="38">
        <f t="shared" si="4"/>
        <v>93</v>
      </c>
      <c r="C299" s="33" t="s">
        <v>7</v>
      </c>
      <c r="D299" s="47">
        <v>1</v>
      </c>
      <c r="E299" s="47">
        <v>0.96469234299572593</v>
      </c>
      <c r="I299"/>
      <c r="J299"/>
      <c r="K299"/>
      <c r="L299"/>
      <c r="M299"/>
      <c r="N299"/>
      <c r="O299"/>
      <c r="P299"/>
      <c r="Q299"/>
      <c r="R299"/>
      <c r="S299"/>
      <c r="T299"/>
      <c r="U299"/>
      <c r="V299"/>
      <c r="W299"/>
    </row>
    <row r="300" spans="1:23" x14ac:dyDescent="0.3">
      <c r="A300" s="38">
        <f t="shared" si="4"/>
        <v>94</v>
      </c>
      <c r="C300" s="33" t="s">
        <v>6</v>
      </c>
      <c r="D300" s="47">
        <v>1</v>
      </c>
      <c r="E300" s="47">
        <v>0.96469234299572593</v>
      </c>
      <c r="I300"/>
      <c r="J300"/>
      <c r="K300"/>
      <c r="L300"/>
      <c r="M300"/>
      <c r="N300"/>
      <c r="O300"/>
      <c r="P300"/>
      <c r="Q300"/>
      <c r="R300"/>
      <c r="S300"/>
      <c r="T300"/>
      <c r="U300"/>
      <c r="V300"/>
      <c r="W300"/>
    </row>
    <row r="301" spans="1:23" x14ac:dyDescent="0.3">
      <c r="A301" s="38">
        <f t="shared" si="4"/>
        <v>95</v>
      </c>
      <c r="C301" s="33" t="s">
        <v>5</v>
      </c>
      <c r="D301" s="47">
        <v>1</v>
      </c>
      <c r="E301" s="47">
        <v>0.96469234299572637</v>
      </c>
      <c r="I301"/>
      <c r="J301"/>
      <c r="K301"/>
      <c r="L301"/>
      <c r="M301"/>
      <c r="N301"/>
      <c r="O301"/>
      <c r="P301"/>
      <c r="Q301"/>
      <c r="R301"/>
      <c r="S301"/>
      <c r="T301"/>
      <c r="U301"/>
      <c r="V301"/>
      <c r="W301"/>
    </row>
    <row r="302" spans="1:23" x14ac:dyDescent="0.3">
      <c r="A302" s="38">
        <f t="shared" si="4"/>
        <v>96</v>
      </c>
      <c r="C302" s="33" t="s">
        <v>4</v>
      </c>
      <c r="D302" s="47">
        <v>1</v>
      </c>
      <c r="E302" s="47">
        <v>0.96469234299572593</v>
      </c>
      <c r="I302"/>
      <c r="J302"/>
      <c r="K302"/>
      <c r="L302"/>
      <c r="M302"/>
      <c r="N302"/>
      <c r="O302"/>
      <c r="P302"/>
      <c r="Q302"/>
      <c r="R302"/>
      <c r="S302"/>
      <c r="T302"/>
      <c r="U302"/>
      <c r="V302"/>
      <c r="W302"/>
    </row>
    <row r="303" spans="1:23" x14ac:dyDescent="0.3">
      <c r="A303" s="38">
        <f t="shared" si="4"/>
        <v>97</v>
      </c>
      <c r="C303" s="33" t="s">
        <v>3</v>
      </c>
      <c r="D303" s="47">
        <v>1</v>
      </c>
      <c r="E303" s="47">
        <v>0.96469234299572593</v>
      </c>
      <c r="I303"/>
      <c r="J303"/>
      <c r="K303"/>
      <c r="L303"/>
      <c r="M303"/>
      <c r="N303"/>
      <c r="O303"/>
      <c r="P303"/>
      <c r="Q303"/>
      <c r="R303"/>
      <c r="S303"/>
      <c r="T303"/>
      <c r="U303"/>
      <c r="V303"/>
      <c r="W303"/>
    </row>
    <row r="304" spans="1:23" x14ac:dyDescent="0.3">
      <c r="A304" s="38">
        <f t="shared" si="4"/>
        <v>98</v>
      </c>
      <c r="C304" s="33" t="s">
        <v>2</v>
      </c>
      <c r="D304" s="47">
        <v>1</v>
      </c>
      <c r="E304" s="47">
        <v>0.96469234299572593</v>
      </c>
      <c r="I304"/>
      <c r="J304"/>
      <c r="K304"/>
      <c r="L304"/>
      <c r="M304"/>
      <c r="N304"/>
      <c r="O304"/>
      <c r="P304"/>
      <c r="Q304"/>
      <c r="R304"/>
      <c r="S304"/>
      <c r="T304"/>
      <c r="U304"/>
      <c r="V304"/>
      <c r="W304"/>
    </row>
    <row r="305" spans="1:23" x14ac:dyDescent="0.3">
      <c r="A305" s="38">
        <f t="shared" si="4"/>
        <v>99</v>
      </c>
      <c r="C305" s="33" t="s">
        <v>1</v>
      </c>
      <c r="D305" s="47">
        <v>1</v>
      </c>
      <c r="E305" s="47">
        <v>0.96469234299572593</v>
      </c>
      <c r="I305"/>
      <c r="J305"/>
      <c r="K305"/>
      <c r="L305"/>
      <c r="M305"/>
      <c r="N305"/>
      <c r="O305"/>
      <c r="P305"/>
      <c r="Q305"/>
      <c r="R305"/>
      <c r="S305"/>
      <c r="T305"/>
      <c r="U305"/>
      <c r="V305"/>
      <c r="W305"/>
    </row>
    <row r="306" spans="1:23" x14ac:dyDescent="0.3">
      <c r="A306" s="38">
        <f t="shared" si="4"/>
        <v>100</v>
      </c>
      <c r="C306" s="33" t="s">
        <v>0</v>
      </c>
      <c r="D306" s="47">
        <v>1</v>
      </c>
      <c r="E306" s="47">
        <v>0.96469234299572593</v>
      </c>
      <c r="I306"/>
      <c r="J306"/>
      <c r="K306"/>
      <c r="L306"/>
      <c r="M306"/>
      <c r="N306"/>
      <c r="O306"/>
      <c r="P306"/>
      <c r="Q306"/>
      <c r="R306"/>
      <c r="S306"/>
      <c r="T306"/>
      <c r="U306"/>
      <c r="V306"/>
      <c r="W306"/>
    </row>
    <row r="307" spans="1:23" x14ac:dyDescent="0.3">
      <c r="B307" s="33"/>
      <c r="I307"/>
      <c r="J307"/>
      <c r="K307"/>
      <c r="L307"/>
      <c r="M307"/>
      <c r="N307"/>
      <c r="O307"/>
      <c r="P307"/>
      <c r="Q307"/>
      <c r="R307"/>
      <c r="S307"/>
      <c r="T307"/>
      <c r="U307"/>
      <c r="V307"/>
      <c r="W307"/>
    </row>
    <row r="308" spans="1:23" x14ac:dyDescent="0.3">
      <c r="B308" s="32" t="s">
        <v>144</v>
      </c>
      <c r="G308" s="44"/>
      <c r="I308"/>
      <c r="J308"/>
      <c r="K308"/>
      <c r="L308"/>
      <c r="M308"/>
      <c r="N308"/>
      <c r="O308"/>
      <c r="P308"/>
      <c r="Q308"/>
      <c r="R308"/>
      <c r="S308"/>
      <c r="T308"/>
      <c r="U308"/>
      <c r="V308"/>
      <c r="W308"/>
    </row>
    <row r="309" spans="1:23" x14ac:dyDescent="0.3">
      <c r="D309" s="36" t="s">
        <v>178</v>
      </c>
      <c r="E309" s="36" t="s">
        <v>179</v>
      </c>
      <c r="F309" s="36" t="s">
        <v>180</v>
      </c>
      <c r="I309"/>
      <c r="J309"/>
      <c r="K309"/>
      <c r="L309"/>
      <c r="M309"/>
      <c r="N309"/>
      <c r="O309"/>
      <c r="P309"/>
      <c r="Q309"/>
      <c r="R309"/>
      <c r="S309"/>
      <c r="T309"/>
      <c r="U309"/>
      <c r="V309"/>
      <c r="W309"/>
    </row>
    <row r="310" spans="1:23" x14ac:dyDescent="0.3">
      <c r="D310" s="32" t="s">
        <v>143</v>
      </c>
      <c r="I310"/>
      <c r="J310"/>
      <c r="K310"/>
      <c r="L310"/>
      <c r="M310"/>
      <c r="N310"/>
      <c r="O310"/>
      <c r="P310"/>
      <c r="Q310"/>
      <c r="R310"/>
      <c r="S310"/>
      <c r="T310"/>
      <c r="U310"/>
      <c r="V310"/>
      <c r="W310"/>
    </row>
    <row r="311" spans="1:23" x14ac:dyDescent="0.3">
      <c r="D311" s="33" t="s">
        <v>142</v>
      </c>
      <c r="E311" s="33" t="s">
        <v>141</v>
      </c>
      <c r="F311" s="33" t="s">
        <v>140</v>
      </c>
      <c r="I311"/>
      <c r="J311"/>
      <c r="K311"/>
      <c r="L311"/>
      <c r="M311"/>
      <c r="N311"/>
      <c r="O311"/>
      <c r="P311"/>
      <c r="Q311"/>
      <c r="R311"/>
      <c r="S311"/>
      <c r="T311"/>
      <c r="U311"/>
      <c r="V311"/>
      <c r="W311"/>
    </row>
    <row r="312" spans="1:23" x14ac:dyDescent="0.3">
      <c r="A312" s="38">
        <v>1</v>
      </c>
      <c r="B312" s="32" t="s">
        <v>91</v>
      </c>
      <c r="C312" s="33" t="s">
        <v>90</v>
      </c>
      <c r="D312" s="47">
        <v>1.6072638678728639</v>
      </c>
      <c r="E312" s="47">
        <v>1</v>
      </c>
      <c r="F312" s="47">
        <v>1</v>
      </c>
      <c r="I312"/>
      <c r="J312"/>
      <c r="K312"/>
      <c r="L312"/>
      <c r="M312"/>
      <c r="N312"/>
      <c r="O312"/>
      <c r="P312"/>
      <c r="Q312"/>
      <c r="R312"/>
      <c r="S312"/>
      <c r="T312"/>
      <c r="U312"/>
      <c r="V312"/>
      <c r="W312"/>
    </row>
    <row r="313" spans="1:23" x14ac:dyDescent="0.3">
      <c r="A313" s="38">
        <f>A312+1</f>
        <v>2</v>
      </c>
      <c r="C313" s="33" t="s">
        <v>89</v>
      </c>
      <c r="D313" s="47">
        <v>1.554158354833064</v>
      </c>
      <c r="E313" s="47">
        <v>1</v>
      </c>
      <c r="F313" s="47">
        <v>1</v>
      </c>
      <c r="I313"/>
      <c r="J313"/>
      <c r="K313"/>
      <c r="L313"/>
      <c r="M313"/>
      <c r="N313"/>
      <c r="O313"/>
      <c r="P313"/>
      <c r="Q313"/>
      <c r="R313"/>
      <c r="S313"/>
      <c r="T313"/>
      <c r="U313"/>
      <c r="V313"/>
      <c r="W313"/>
    </row>
    <row r="314" spans="1:23" x14ac:dyDescent="0.3">
      <c r="A314" s="38">
        <f t="shared" ref="A314:A331" si="5">A313+1</f>
        <v>3</v>
      </c>
      <c r="C314" s="33" t="s">
        <v>88</v>
      </c>
      <c r="D314" s="47">
        <v>1.5028074979960149</v>
      </c>
      <c r="E314" s="47">
        <v>1</v>
      </c>
      <c r="F314" s="47">
        <v>1</v>
      </c>
      <c r="I314"/>
      <c r="J314"/>
      <c r="K314"/>
      <c r="L314"/>
      <c r="M314"/>
      <c r="N314"/>
      <c r="O314"/>
      <c r="P314"/>
      <c r="Q314"/>
      <c r="R314"/>
      <c r="S314"/>
      <c r="T314"/>
      <c r="U314"/>
      <c r="V314"/>
      <c r="W314"/>
    </row>
    <row r="315" spans="1:23" x14ac:dyDescent="0.3">
      <c r="A315" s="38">
        <f t="shared" si="5"/>
        <v>4</v>
      </c>
      <c r="C315" s="33" t="s">
        <v>87</v>
      </c>
      <c r="D315" s="47">
        <v>1.4531533218670165</v>
      </c>
      <c r="E315" s="47">
        <v>1</v>
      </c>
      <c r="F315" s="47">
        <v>1</v>
      </c>
      <c r="I315"/>
      <c r="J315"/>
      <c r="K315"/>
      <c r="L315"/>
      <c r="M315"/>
      <c r="N315"/>
      <c r="O315"/>
      <c r="P315"/>
      <c r="Q315"/>
      <c r="R315"/>
      <c r="S315"/>
      <c r="T315"/>
      <c r="U315"/>
      <c r="V315"/>
      <c r="W315"/>
    </row>
    <row r="316" spans="1:23" x14ac:dyDescent="0.3">
      <c r="A316" s="38">
        <f t="shared" si="5"/>
        <v>5</v>
      </c>
      <c r="C316" s="33" t="s">
        <v>86</v>
      </c>
      <c r="D316" s="47">
        <v>1.4051397665163516</v>
      </c>
      <c r="E316" s="47">
        <v>1</v>
      </c>
      <c r="F316" s="47">
        <v>1</v>
      </c>
      <c r="I316"/>
      <c r="J316"/>
      <c r="K316"/>
      <c r="L316"/>
      <c r="M316"/>
      <c r="N316"/>
      <c r="O316"/>
      <c r="P316"/>
      <c r="Q316"/>
      <c r="R316"/>
      <c r="S316"/>
      <c r="T316"/>
      <c r="U316"/>
      <c r="V316"/>
      <c r="W316"/>
    </row>
    <row r="317" spans="1:23" x14ac:dyDescent="0.3">
      <c r="A317" s="38">
        <f t="shared" si="5"/>
        <v>6</v>
      </c>
      <c r="C317" s="33" t="s">
        <v>85</v>
      </c>
      <c r="D317" s="47">
        <v>1.3587126242872214</v>
      </c>
      <c r="E317" s="47">
        <v>1</v>
      </c>
      <c r="F317" s="47">
        <v>1</v>
      </c>
      <c r="I317"/>
      <c r="J317"/>
      <c r="K317"/>
      <c r="L317"/>
      <c r="M317"/>
      <c r="N317"/>
      <c r="O317"/>
      <c r="P317"/>
      <c r="Q317"/>
      <c r="R317"/>
      <c r="S317"/>
      <c r="T317"/>
      <c r="U317"/>
      <c r="V317"/>
      <c r="W317"/>
    </row>
    <row r="318" spans="1:23" x14ac:dyDescent="0.3">
      <c r="A318" s="38">
        <f t="shared" si="5"/>
        <v>7</v>
      </c>
      <c r="C318" s="33" t="s">
        <v>84</v>
      </c>
      <c r="D318" s="47">
        <v>1.313819478594898</v>
      </c>
      <c r="E318" s="47">
        <v>1</v>
      </c>
      <c r="F318" s="47">
        <v>1</v>
      </c>
      <c r="I318"/>
      <c r="J318"/>
      <c r="K318"/>
      <c r="L318"/>
      <c r="M318"/>
      <c r="N318"/>
      <c r="O318"/>
      <c r="P318"/>
      <c r="Q318"/>
      <c r="R318"/>
      <c r="S318"/>
      <c r="T318"/>
      <c r="U318"/>
      <c r="V318"/>
      <c r="W318"/>
    </row>
    <row r="319" spans="1:23" x14ac:dyDescent="0.3">
      <c r="A319" s="38">
        <f t="shared" si="5"/>
        <v>8</v>
      </c>
      <c r="C319" s="33" t="s">
        <v>83</v>
      </c>
      <c r="D319" s="47">
        <v>1.2704096447480118</v>
      </c>
      <c r="E319" s="47">
        <v>1</v>
      </c>
      <c r="F319" s="47">
        <v>1</v>
      </c>
      <c r="I319"/>
      <c r="J319"/>
      <c r="K319"/>
      <c r="L319"/>
      <c r="M319"/>
      <c r="N319"/>
      <c r="O319"/>
      <c r="P319"/>
      <c r="Q319"/>
      <c r="R319"/>
      <c r="S319"/>
      <c r="T319"/>
      <c r="U319"/>
      <c r="V319"/>
      <c r="W319"/>
    </row>
    <row r="320" spans="1:23" x14ac:dyDescent="0.3">
      <c r="A320" s="38">
        <f t="shared" si="5"/>
        <v>9</v>
      </c>
      <c r="C320" s="33" t="s">
        <v>82</v>
      </c>
      <c r="D320" s="47">
        <v>1.2284341127251706</v>
      </c>
      <c r="E320" s="47">
        <v>1</v>
      </c>
      <c r="F320" s="47">
        <v>1</v>
      </c>
      <c r="I320"/>
      <c r="J320"/>
      <c r="K320"/>
      <c r="L320"/>
      <c r="M320"/>
      <c r="N320"/>
      <c r="O320"/>
      <c r="P320"/>
      <c r="Q320"/>
      <c r="R320"/>
      <c r="S320"/>
      <c r="T320"/>
      <c r="U320"/>
      <c r="V320"/>
      <c r="W320"/>
    </row>
    <row r="321" spans="1:24" x14ac:dyDescent="0.3">
      <c r="A321" s="38">
        <f t="shared" si="5"/>
        <v>10</v>
      </c>
      <c r="C321" s="33" t="s">
        <v>81</v>
      </c>
      <c r="D321" s="47">
        <v>1.1878454918422789</v>
      </c>
      <c r="E321" s="47">
        <v>1</v>
      </c>
      <c r="F321" s="47">
        <v>1</v>
      </c>
      <c r="I321"/>
      <c r="J321"/>
      <c r="K321"/>
      <c r="L321"/>
      <c r="M321"/>
      <c r="N321"/>
      <c r="O321"/>
      <c r="P321"/>
      <c r="Q321"/>
      <c r="R321"/>
      <c r="S321"/>
      <c r="T321"/>
      <c r="U321"/>
      <c r="V321"/>
      <c r="W321"/>
    </row>
    <row r="322" spans="1:24" x14ac:dyDescent="0.3">
      <c r="A322" s="38">
        <f t="shared" si="5"/>
        <v>11</v>
      </c>
      <c r="C322" s="33" t="s">
        <v>80</v>
      </c>
      <c r="D322" s="47">
        <v>1.1485979572481113</v>
      </c>
      <c r="E322" s="47">
        <v>1</v>
      </c>
      <c r="F322" s="47">
        <v>1</v>
      </c>
      <c r="I322"/>
      <c r="J322"/>
      <c r="K322"/>
      <c r="L322"/>
      <c r="M322"/>
      <c r="N322"/>
      <c r="O322"/>
      <c r="P322"/>
      <c r="Q322"/>
      <c r="R322"/>
      <c r="S322"/>
      <c r="T322"/>
      <c r="U322"/>
      <c r="V322"/>
      <c r="W322"/>
    </row>
    <row r="323" spans="1:24" x14ac:dyDescent="0.3">
      <c r="A323" s="38">
        <f t="shared" si="5"/>
        <v>12</v>
      </c>
      <c r="C323" s="33" t="s">
        <v>79</v>
      </c>
      <c r="D323" s="47">
        <v>1.1106471981877128</v>
      </c>
      <c r="E323" s="47">
        <v>1</v>
      </c>
      <c r="F323" s="47">
        <v>1</v>
      </c>
      <c r="I323"/>
      <c r="J323"/>
      <c r="K323"/>
      <c r="L323"/>
      <c r="M323"/>
      <c r="N323"/>
      <c r="O323"/>
      <c r="P323"/>
      <c r="Q323"/>
      <c r="R323"/>
      <c r="S323"/>
      <c r="T323"/>
      <c r="U323"/>
      <c r="V323"/>
      <c r="W323"/>
    </row>
    <row r="324" spans="1:24" x14ac:dyDescent="0.3">
      <c r="A324" s="38">
        <f t="shared" si="5"/>
        <v>13</v>
      </c>
      <c r="C324" s="33" t="s">
        <v>78</v>
      </c>
      <c r="D324" s="47">
        <v>1.0739503679752389</v>
      </c>
      <c r="E324" s="47">
        <v>1</v>
      </c>
      <c r="F324" s="47">
        <v>1</v>
      </c>
      <c r="I324"/>
      <c r="J324"/>
      <c r="K324"/>
      <c r="L324"/>
      <c r="M324"/>
      <c r="N324"/>
      <c r="O324"/>
      <c r="P324"/>
      <c r="Q324"/>
      <c r="R324"/>
      <c r="S324"/>
      <c r="T324"/>
      <c r="U324"/>
      <c r="V324"/>
      <c r="W324"/>
    </row>
    <row r="325" spans="1:24" x14ac:dyDescent="0.3">
      <c r="A325" s="38">
        <f t="shared" si="5"/>
        <v>14</v>
      </c>
      <c r="C325" s="33" t="s">
        <v>77</v>
      </c>
      <c r="D325" s="47">
        <v>1.0384660356197275</v>
      </c>
      <c r="E325" s="47">
        <v>1</v>
      </c>
      <c r="F325" s="47">
        <v>1</v>
      </c>
      <c r="I325"/>
      <c r="J325"/>
      <c r="K325"/>
      <c r="L325"/>
      <c r="M325"/>
      <c r="N325"/>
      <c r="O325"/>
      <c r="P325"/>
      <c r="Q325"/>
      <c r="R325"/>
      <c r="S325"/>
      <c r="T325"/>
      <c r="U325"/>
      <c r="V325"/>
      <c r="W325"/>
    </row>
    <row r="326" spans="1:24" x14ac:dyDescent="0.3">
      <c r="A326" s="38">
        <f t="shared" si="5"/>
        <v>15</v>
      </c>
      <c r="C326" s="33" t="s">
        <v>76</v>
      </c>
      <c r="D326" s="47">
        <v>1.0384660356197275</v>
      </c>
      <c r="E326" s="47">
        <v>1</v>
      </c>
      <c r="F326" s="47">
        <v>1</v>
      </c>
      <c r="I326"/>
      <c r="J326"/>
      <c r="K326"/>
      <c r="L326"/>
      <c r="M326"/>
      <c r="N326"/>
      <c r="O326"/>
      <c r="P326"/>
      <c r="Q326"/>
      <c r="R326"/>
      <c r="S326"/>
      <c r="T326"/>
      <c r="U326"/>
      <c r="V326"/>
      <c r="W326"/>
    </row>
    <row r="327" spans="1:24" x14ac:dyDescent="0.3">
      <c r="A327" s="38">
        <f t="shared" si="5"/>
        <v>16</v>
      </c>
      <c r="C327" s="33" t="s">
        <v>75</v>
      </c>
      <c r="D327" s="47">
        <v>1.0384660356197275</v>
      </c>
      <c r="E327" s="47">
        <v>1</v>
      </c>
      <c r="F327" s="47">
        <v>1</v>
      </c>
      <c r="I327"/>
      <c r="J327"/>
      <c r="K327"/>
      <c r="L327"/>
      <c r="M327"/>
      <c r="N327"/>
      <c r="O327"/>
      <c r="P327"/>
      <c r="Q327"/>
      <c r="R327"/>
      <c r="S327"/>
      <c r="T327"/>
      <c r="U327"/>
      <c r="V327"/>
      <c r="W327"/>
    </row>
    <row r="328" spans="1:24" x14ac:dyDescent="0.3">
      <c r="A328" s="38">
        <f t="shared" si="5"/>
        <v>17</v>
      </c>
      <c r="C328" s="33" t="s">
        <v>74</v>
      </c>
      <c r="D328" s="47">
        <v>1.0384660356197275</v>
      </c>
      <c r="E328" s="47">
        <v>1</v>
      </c>
      <c r="F328" s="47">
        <v>1</v>
      </c>
      <c r="I328"/>
      <c r="J328"/>
      <c r="K328"/>
      <c r="L328"/>
      <c r="M328"/>
      <c r="N328"/>
      <c r="O328"/>
      <c r="P328"/>
      <c r="Q328"/>
      <c r="R328"/>
      <c r="S328"/>
      <c r="T328"/>
      <c r="U328"/>
      <c r="V328"/>
      <c r="W328"/>
    </row>
    <row r="329" spans="1:24" x14ac:dyDescent="0.3">
      <c r="A329" s="38">
        <f t="shared" si="5"/>
        <v>18</v>
      </c>
      <c r="C329" s="33" t="s">
        <v>73</v>
      </c>
      <c r="D329" s="47">
        <v>1.0384660356197275</v>
      </c>
      <c r="E329" s="47">
        <v>1</v>
      </c>
      <c r="F329" s="47">
        <v>1</v>
      </c>
      <c r="I329"/>
      <c r="J329"/>
      <c r="K329"/>
      <c r="L329"/>
      <c r="M329"/>
      <c r="N329"/>
      <c r="O329"/>
      <c r="P329"/>
      <c r="Q329"/>
      <c r="R329"/>
      <c r="S329"/>
      <c r="T329"/>
      <c r="U329"/>
      <c r="V329"/>
      <c r="W329"/>
    </row>
    <row r="330" spans="1:24" x14ac:dyDescent="0.3">
      <c r="A330" s="38">
        <f t="shared" si="5"/>
        <v>19</v>
      </c>
      <c r="C330" s="33" t="s">
        <v>72</v>
      </c>
      <c r="D330" s="47">
        <v>1.0384660356197275</v>
      </c>
      <c r="E330" s="47">
        <v>1</v>
      </c>
      <c r="F330" s="47">
        <v>1</v>
      </c>
      <c r="I330"/>
      <c r="J330"/>
      <c r="K330"/>
      <c r="L330"/>
      <c r="M330"/>
      <c r="N330"/>
      <c r="O330"/>
      <c r="P330"/>
      <c r="Q330"/>
      <c r="R330"/>
      <c r="S330"/>
      <c r="T330"/>
      <c r="U330"/>
      <c r="V330"/>
      <c r="W330"/>
    </row>
    <row r="331" spans="1:24" x14ac:dyDescent="0.3">
      <c r="A331" s="38">
        <f t="shared" si="5"/>
        <v>20</v>
      </c>
      <c r="C331" s="33" t="s">
        <v>71</v>
      </c>
      <c r="D331" s="47">
        <v>1.0384660356197275</v>
      </c>
      <c r="E331" s="47">
        <v>1</v>
      </c>
      <c r="F331" s="47">
        <v>1</v>
      </c>
      <c r="I331"/>
      <c r="J331"/>
      <c r="K331"/>
      <c r="L331"/>
      <c r="M331"/>
      <c r="N331"/>
      <c r="O331"/>
      <c r="P331"/>
      <c r="Q331"/>
      <c r="R331"/>
      <c r="S331"/>
      <c r="T331"/>
      <c r="U331"/>
      <c r="V331"/>
      <c r="W331"/>
    </row>
    <row r="333" spans="1:24" x14ac:dyDescent="0.3">
      <c r="B333" s="42" t="s">
        <v>188</v>
      </c>
      <c r="C333" s="40"/>
      <c r="D333" s="40"/>
      <c r="E333" s="45"/>
      <c r="F333" s="40"/>
      <c r="G333" s="40"/>
      <c r="H333" s="40"/>
      <c r="I333" s="40"/>
      <c r="J333" s="40"/>
      <c r="K333" s="40"/>
      <c r="L333" s="40"/>
      <c r="M333" s="40"/>
      <c r="N333" s="40"/>
      <c r="O333" s="40"/>
      <c r="P333" s="40"/>
      <c r="Q333" s="40"/>
      <c r="R333" s="40"/>
      <c r="S333" s="40"/>
      <c r="T333" s="40"/>
      <c r="U333" s="40"/>
      <c r="V333" s="40"/>
      <c r="W333" s="40"/>
      <c r="X333" s="40"/>
    </row>
    <row r="335" spans="1:24" x14ac:dyDescent="0.3">
      <c r="B335" s="40"/>
      <c r="C335" s="40"/>
      <c r="D335" s="42" t="s">
        <v>167</v>
      </c>
      <c r="E335" s="40"/>
      <c r="F335" s="40"/>
      <c r="G335" s="40"/>
      <c r="H335" s="40"/>
      <c r="I335" s="40"/>
      <c r="J335" s="40"/>
      <c r="K335" s="40"/>
      <c r="L335" s="40"/>
      <c r="M335" s="40"/>
      <c r="N335" s="40"/>
      <c r="O335" s="40"/>
      <c r="P335" s="40"/>
      <c r="Q335" s="40"/>
      <c r="R335" s="40"/>
      <c r="S335" s="40"/>
      <c r="T335" s="40"/>
      <c r="U335" s="40"/>
      <c r="V335" s="40"/>
      <c r="W335" s="40"/>
      <c r="X335" s="40"/>
    </row>
    <row r="336" spans="1:24" x14ac:dyDescent="0.3">
      <c r="B336" s="40"/>
      <c r="C336" s="40"/>
      <c r="D336" s="41" t="s">
        <v>165</v>
      </c>
      <c r="E336" s="41" t="s">
        <v>86</v>
      </c>
      <c r="F336" s="41" t="s">
        <v>84</v>
      </c>
      <c r="G336" s="41" t="s">
        <v>81</v>
      </c>
      <c r="H336" s="41" t="s">
        <v>76</v>
      </c>
      <c r="I336" s="41" t="s">
        <v>159</v>
      </c>
      <c r="J336" s="41" t="s">
        <v>157</v>
      </c>
      <c r="K336" s="41" t="s">
        <v>50</v>
      </c>
      <c r="L336" s="41" t="s">
        <v>40</v>
      </c>
      <c r="M336" s="41" t="s">
        <v>10</v>
      </c>
      <c r="N336" s="41" t="s">
        <v>154</v>
      </c>
      <c r="O336" s="41" t="s">
        <v>153</v>
      </c>
      <c r="P336" s="41" t="s">
        <v>152</v>
      </c>
      <c r="Q336" s="41" t="s">
        <v>151</v>
      </c>
      <c r="R336" s="41" t="s">
        <v>150</v>
      </c>
      <c r="S336" s="41" t="s">
        <v>149</v>
      </c>
      <c r="T336" s="41" t="s">
        <v>148</v>
      </c>
      <c r="U336" s="41" t="s">
        <v>147</v>
      </c>
      <c r="V336" s="41" t="s">
        <v>146</v>
      </c>
      <c r="W336" s="41" t="s">
        <v>145</v>
      </c>
      <c r="X336" s="41" t="s">
        <v>100</v>
      </c>
    </row>
    <row r="337" spans="1:24" x14ac:dyDescent="0.3">
      <c r="A337" s="38">
        <v>0</v>
      </c>
      <c r="B337" s="42" t="s">
        <v>66</v>
      </c>
      <c r="C337" s="41" t="s">
        <v>65</v>
      </c>
      <c r="D337" s="47">
        <v>2.7522799917042708</v>
      </c>
      <c r="E337" s="47">
        <v>2.6017480968930262</v>
      </c>
      <c r="F337" s="47">
        <v>2.5438663971675943</v>
      </c>
      <c r="G337" s="47">
        <v>2.4594493220491347</v>
      </c>
      <c r="H337" s="47">
        <v>2.3249333688190168</v>
      </c>
      <c r="I337" s="47">
        <v>2.1977745672533744</v>
      </c>
      <c r="J337" s="47">
        <v>1.9639408729273362</v>
      </c>
      <c r="K337" s="47">
        <v>1.5682631545914547</v>
      </c>
      <c r="L337" s="47">
        <v>1.4014067478527903</v>
      </c>
      <c r="M337" s="47">
        <v>1</v>
      </c>
      <c r="N337" s="47">
        <v>0.8936043314859804</v>
      </c>
      <c r="O337" s="47">
        <v>0.71356870625332769</v>
      </c>
      <c r="P337" s="47">
        <v>0.50918029854404834</v>
      </c>
      <c r="Q337" s="47">
        <v>0.36333512688175945</v>
      </c>
      <c r="R337" s="47">
        <v>0.36333512688175945</v>
      </c>
      <c r="S337" s="47">
        <v>0.36333512688175945</v>
      </c>
      <c r="T337" s="47">
        <v>0.36333512688175945</v>
      </c>
      <c r="U337" s="47">
        <v>0.36333512688175945</v>
      </c>
      <c r="V337" s="47">
        <v>0.36333512688175945</v>
      </c>
      <c r="W337" s="47">
        <v>0.36333512688175945</v>
      </c>
      <c r="X337" s="47">
        <v>1.4355691806111059</v>
      </c>
    </row>
    <row r="338" spans="1:24" x14ac:dyDescent="0.3">
      <c r="A338" s="38">
        <v>36</v>
      </c>
      <c r="C338" s="41" t="s">
        <v>64</v>
      </c>
      <c r="D338" s="47">
        <v>2.7522799917042708</v>
      </c>
      <c r="E338" s="47">
        <v>2.6017480968930262</v>
      </c>
      <c r="F338" s="47">
        <v>2.5438663971675988</v>
      </c>
      <c r="G338" s="47">
        <v>2.4594493220491391</v>
      </c>
      <c r="H338" s="47">
        <v>2.3249333688190168</v>
      </c>
      <c r="I338" s="47">
        <v>2.1977745672533704</v>
      </c>
      <c r="J338" s="47">
        <v>1.9639408729273395</v>
      </c>
      <c r="K338" s="47">
        <v>1.5682631545914547</v>
      </c>
      <c r="L338" s="47">
        <v>1.4014067478527903</v>
      </c>
      <c r="M338" s="47">
        <v>1</v>
      </c>
      <c r="N338" s="47">
        <v>0.89360433148598195</v>
      </c>
      <c r="O338" s="47">
        <v>0.71356870625332902</v>
      </c>
      <c r="P338" s="47">
        <v>0.50918029854404934</v>
      </c>
      <c r="Q338" s="47">
        <v>0.36333512688176012</v>
      </c>
      <c r="R338" s="47">
        <v>0.36333512688176012</v>
      </c>
      <c r="S338" s="47">
        <v>0.36333512688176012</v>
      </c>
      <c r="T338" s="47">
        <v>0.36333512688176012</v>
      </c>
      <c r="U338" s="47">
        <v>0.36333512688176012</v>
      </c>
      <c r="V338" s="47">
        <v>0.36333512688176012</v>
      </c>
      <c r="W338" s="47">
        <v>0.36333512688176012</v>
      </c>
      <c r="X338" s="47">
        <v>1.4355691806111086</v>
      </c>
    </row>
    <row r="339" spans="1:24" x14ac:dyDescent="0.3">
      <c r="A339" s="38">
        <f>A338+1</f>
        <v>37</v>
      </c>
      <c r="C339" s="41" t="s">
        <v>63</v>
      </c>
      <c r="D339" s="47">
        <v>2.7522799917042708</v>
      </c>
      <c r="E339" s="47">
        <v>2.6017480968930218</v>
      </c>
      <c r="F339" s="47">
        <v>2.5438663971675943</v>
      </c>
      <c r="G339" s="47">
        <v>2.4594493220491391</v>
      </c>
      <c r="H339" s="47">
        <v>2.3249333688190124</v>
      </c>
      <c r="I339" s="47">
        <v>2.1977745672533664</v>
      </c>
      <c r="J339" s="47">
        <v>1.9639408729273362</v>
      </c>
      <c r="K339" s="47">
        <v>1.5682631545914547</v>
      </c>
      <c r="L339" s="47">
        <v>1.4014067478527903</v>
      </c>
      <c r="M339" s="47">
        <v>1</v>
      </c>
      <c r="N339" s="47">
        <v>0.89360433148598195</v>
      </c>
      <c r="O339" s="47">
        <v>0.71356870625332769</v>
      </c>
      <c r="P339" s="47">
        <v>0.50918029854404834</v>
      </c>
      <c r="Q339" s="47">
        <v>0.36333512688176012</v>
      </c>
      <c r="R339" s="47">
        <v>0.36333512688176012</v>
      </c>
      <c r="S339" s="47">
        <v>0.36333512688176012</v>
      </c>
      <c r="T339" s="47">
        <v>0.36333512688176012</v>
      </c>
      <c r="U339" s="47">
        <v>0.36333512688176012</v>
      </c>
      <c r="V339" s="47">
        <v>0.36333512688176012</v>
      </c>
      <c r="W339" s="47">
        <v>0.36333512688176012</v>
      </c>
      <c r="X339" s="47">
        <v>1.4355691806111059</v>
      </c>
    </row>
    <row r="340" spans="1:24" x14ac:dyDescent="0.3">
      <c r="A340" s="38">
        <f t="shared" ref="A340:A402" si="6">A339+1</f>
        <v>38</v>
      </c>
      <c r="C340" s="41" t="s">
        <v>62</v>
      </c>
      <c r="D340" s="47">
        <v>2.7522799917042708</v>
      </c>
      <c r="E340" s="47">
        <v>2.6017480968930218</v>
      </c>
      <c r="F340" s="47">
        <v>2.5438663971675899</v>
      </c>
      <c r="G340" s="47">
        <v>2.4594493220491347</v>
      </c>
      <c r="H340" s="47">
        <v>2.3249333688190124</v>
      </c>
      <c r="I340" s="47">
        <v>2.1977745672533704</v>
      </c>
      <c r="J340" s="47">
        <v>1.9639408729273327</v>
      </c>
      <c r="K340" s="47">
        <v>1.5682631545914547</v>
      </c>
      <c r="L340" s="47">
        <v>1.4014067478527903</v>
      </c>
      <c r="M340" s="47">
        <v>1</v>
      </c>
      <c r="N340" s="47">
        <v>0.8936043314859804</v>
      </c>
      <c r="O340" s="47">
        <v>0.71356870625332647</v>
      </c>
      <c r="P340" s="47">
        <v>0.50918029854404745</v>
      </c>
      <c r="Q340" s="47">
        <v>0.36333512688175945</v>
      </c>
      <c r="R340" s="47">
        <v>0.36333512688175945</v>
      </c>
      <c r="S340" s="47">
        <v>0.36333512688175945</v>
      </c>
      <c r="T340" s="47">
        <v>0.36333512688175945</v>
      </c>
      <c r="U340" s="47">
        <v>0.36333512688175945</v>
      </c>
      <c r="V340" s="47">
        <v>0.36333512688175945</v>
      </c>
      <c r="W340" s="47">
        <v>0.36333512688175945</v>
      </c>
      <c r="X340" s="47">
        <v>1.4355691806111035</v>
      </c>
    </row>
    <row r="341" spans="1:24" x14ac:dyDescent="0.3">
      <c r="A341" s="38">
        <f t="shared" si="6"/>
        <v>39</v>
      </c>
      <c r="C341" s="41" t="s">
        <v>61</v>
      </c>
      <c r="D341" s="47">
        <v>2.7522799917042708</v>
      </c>
      <c r="E341" s="47">
        <v>2.6017480968930262</v>
      </c>
      <c r="F341" s="47">
        <v>2.5438663971675943</v>
      </c>
      <c r="G341" s="47">
        <v>2.4594493220491347</v>
      </c>
      <c r="H341" s="47">
        <v>2.3249333688190168</v>
      </c>
      <c r="I341" s="47">
        <v>2.1977745672533744</v>
      </c>
      <c r="J341" s="47">
        <v>1.9639408729273327</v>
      </c>
      <c r="K341" s="47">
        <v>1.5682631545914547</v>
      </c>
      <c r="L341" s="47">
        <v>1.4014067478527903</v>
      </c>
      <c r="M341" s="47">
        <v>1</v>
      </c>
      <c r="N341" s="47">
        <v>0.8936043314859804</v>
      </c>
      <c r="O341" s="47">
        <v>0.71356870625332647</v>
      </c>
      <c r="P341" s="47">
        <v>0.50918029854404745</v>
      </c>
      <c r="Q341" s="47">
        <v>0.36333512688175945</v>
      </c>
      <c r="R341" s="47">
        <v>0.36333512688175945</v>
      </c>
      <c r="S341" s="47">
        <v>0.36333512688175945</v>
      </c>
      <c r="T341" s="47">
        <v>0.36333512688175945</v>
      </c>
      <c r="U341" s="47">
        <v>0.36333512688175945</v>
      </c>
      <c r="V341" s="47">
        <v>0.36333512688175945</v>
      </c>
      <c r="W341" s="47">
        <v>0.36333512688175945</v>
      </c>
      <c r="X341" s="47">
        <v>1.4355691806111035</v>
      </c>
    </row>
    <row r="342" spans="1:24" x14ac:dyDescent="0.3">
      <c r="A342" s="38">
        <f t="shared" si="6"/>
        <v>40</v>
      </c>
      <c r="C342" s="41" t="s">
        <v>60</v>
      </c>
      <c r="D342" s="47">
        <v>2.7522799917042708</v>
      </c>
      <c r="E342" s="47">
        <v>2.6017480968930262</v>
      </c>
      <c r="F342" s="47">
        <v>2.5438663971675988</v>
      </c>
      <c r="G342" s="47">
        <v>2.4594493220491391</v>
      </c>
      <c r="H342" s="47">
        <v>2.3249333688190168</v>
      </c>
      <c r="I342" s="47">
        <v>2.1977745672533704</v>
      </c>
      <c r="J342" s="47">
        <v>1.9639408729273395</v>
      </c>
      <c r="K342" s="47">
        <v>1.5682631545914547</v>
      </c>
      <c r="L342" s="47">
        <v>1.4014067478527903</v>
      </c>
      <c r="M342" s="47">
        <v>1</v>
      </c>
      <c r="N342" s="47">
        <v>0.89360433148598195</v>
      </c>
      <c r="O342" s="47">
        <v>0.71356870625332902</v>
      </c>
      <c r="P342" s="47">
        <v>0.50918029854404934</v>
      </c>
      <c r="Q342" s="47">
        <v>0.36333512688176012</v>
      </c>
      <c r="R342" s="47">
        <v>0.36333512688176012</v>
      </c>
      <c r="S342" s="47">
        <v>0.36333512688176012</v>
      </c>
      <c r="T342" s="47">
        <v>0.36333512688176012</v>
      </c>
      <c r="U342" s="47">
        <v>0.36333512688176012</v>
      </c>
      <c r="V342" s="47">
        <v>0.36333512688176012</v>
      </c>
      <c r="W342" s="47">
        <v>0.36333512688176012</v>
      </c>
      <c r="X342" s="47">
        <v>1.4355691806111086</v>
      </c>
    </row>
    <row r="343" spans="1:24" x14ac:dyDescent="0.3">
      <c r="A343" s="38">
        <f t="shared" si="6"/>
        <v>41</v>
      </c>
      <c r="C343" s="41" t="s">
        <v>59</v>
      </c>
      <c r="D343" s="47">
        <v>2.7522799917042708</v>
      </c>
      <c r="E343" s="47">
        <v>2.6017480968930218</v>
      </c>
      <c r="F343" s="47">
        <v>2.5438663971675899</v>
      </c>
      <c r="G343" s="47">
        <v>2.4594493220491347</v>
      </c>
      <c r="H343" s="47">
        <v>2.3249333688190124</v>
      </c>
      <c r="I343" s="47">
        <v>2.1977745672533704</v>
      </c>
      <c r="J343" s="47">
        <v>1.9639408729273327</v>
      </c>
      <c r="K343" s="47">
        <v>1.5682631545914547</v>
      </c>
      <c r="L343" s="47">
        <v>1.4014067478527903</v>
      </c>
      <c r="M343" s="47">
        <v>1</v>
      </c>
      <c r="N343" s="47">
        <v>0.8936043314859804</v>
      </c>
      <c r="O343" s="47">
        <v>0.71356870625332647</v>
      </c>
      <c r="P343" s="47">
        <v>0.50918029854404745</v>
      </c>
      <c r="Q343" s="47">
        <v>0.36333512688175945</v>
      </c>
      <c r="R343" s="47">
        <v>0.36333512688175945</v>
      </c>
      <c r="S343" s="47">
        <v>0.36333512688175945</v>
      </c>
      <c r="T343" s="47">
        <v>0.36333512688175945</v>
      </c>
      <c r="U343" s="47">
        <v>0.36333512688175945</v>
      </c>
      <c r="V343" s="47">
        <v>0.36333512688175945</v>
      </c>
      <c r="W343" s="47">
        <v>0.36333512688175945</v>
      </c>
      <c r="X343" s="47">
        <v>1.4355691806111035</v>
      </c>
    </row>
    <row r="344" spans="1:24" x14ac:dyDescent="0.3">
      <c r="A344" s="38">
        <f t="shared" si="6"/>
        <v>42</v>
      </c>
      <c r="C344" s="41" t="s">
        <v>58</v>
      </c>
      <c r="D344" s="47">
        <v>2.7522799917042708</v>
      </c>
      <c r="E344" s="47">
        <v>2.6017480968930262</v>
      </c>
      <c r="F344" s="47">
        <v>2.5438663971675988</v>
      </c>
      <c r="G344" s="47">
        <v>2.4594493220491391</v>
      </c>
      <c r="H344" s="47">
        <v>2.3249333688190168</v>
      </c>
      <c r="I344" s="47">
        <v>2.1977745672533704</v>
      </c>
      <c r="J344" s="47">
        <v>1.9639408729273395</v>
      </c>
      <c r="K344" s="47">
        <v>1.5682631545914547</v>
      </c>
      <c r="L344" s="47">
        <v>1.4014067478527903</v>
      </c>
      <c r="M344" s="47">
        <v>1</v>
      </c>
      <c r="N344" s="47">
        <v>0.89360433148598195</v>
      </c>
      <c r="O344" s="47">
        <v>0.71356870625332902</v>
      </c>
      <c r="P344" s="47">
        <v>0.50918029854404934</v>
      </c>
      <c r="Q344" s="47">
        <v>0.36333512688176012</v>
      </c>
      <c r="R344" s="47">
        <v>0.36333512688176012</v>
      </c>
      <c r="S344" s="47">
        <v>0.36333512688176012</v>
      </c>
      <c r="T344" s="47">
        <v>0.36333512688176012</v>
      </c>
      <c r="U344" s="47">
        <v>0.36333512688176012</v>
      </c>
      <c r="V344" s="47">
        <v>0.36333512688176012</v>
      </c>
      <c r="W344" s="47">
        <v>0.36333512688176012</v>
      </c>
      <c r="X344" s="47">
        <v>1.4355691806111086</v>
      </c>
    </row>
    <row r="345" spans="1:24" x14ac:dyDescent="0.3">
      <c r="A345" s="38">
        <f t="shared" si="6"/>
        <v>43</v>
      </c>
      <c r="C345" s="41" t="s">
        <v>57</v>
      </c>
      <c r="D345" s="47">
        <v>2.7522799917042708</v>
      </c>
      <c r="E345" s="47">
        <v>2.6017480968930262</v>
      </c>
      <c r="F345" s="47">
        <v>2.5438663971675943</v>
      </c>
      <c r="G345" s="47">
        <v>2.4594493220491347</v>
      </c>
      <c r="H345" s="47">
        <v>2.3249333688190168</v>
      </c>
      <c r="I345" s="47">
        <v>2.1977745672533744</v>
      </c>
      <c r="J345" s="47">
        <v>1.9639408729273362</v>
      </c>
      <c r="K345" s="47">
        <v>1.5682631545914547</v>
      </c>
      <c r="L345" s="47">
        <v>1.4014067478527903</v>
      </c>
      <c r="M345" s="47">
        <v>1</v>
      </c>
      <c r="N345" s="47">
        <v>0.8936043314859804</v>
      </c>
      <c r="O345" s="47">
        <v>0.71356870625332769</v>
      </c>
      <c r="P345" s="47">
        <v>0.50918029854404834</v>
      </c>
      <c r="Q345" s="47">
        <v>0.36333512688175945</v>
      </c>
      <c r="R345" s="47">
        <v>0.36333512688175945</v>
      </c>
      <c r="S345" s="47">
        <v>0.36333512688175945</v>
      </c>
      <c r="T345" s="47">
        <v>0.36333512688175945</v>
      </c>
      <c r="U345" s="47">
        <v>0.36333512688175945</v>
      </c>
      <c r="V345" s="47">
        <v>0.36333512688175945</v>
      </c>
      <c r="W345" s="47">
        <v>0.36333512688175945</v>
      </c>
      <c r="X345" s="47">
        <v>1.4355691806111059</v>
      </c>
    </row>
    <row r="346" spans="1:24" x14ac:dyDescent="0.3">
      <c r="A346" s="38">
        <f t="shared" si="6"/>
        <v>44</v>
      </c>
      <c r="C346" s="41" t="s">
        <v>56</v>
      </c>
      <c r="D346" s="47">
        <v>2.7522799917042757</v>
      </c>
      <c r="E346" s="47">
        <v>2.6017480968930262</v>
      </c>
      <c r="F346" s="47">
        <v>2.5438663971675988</v>
      </c>
      <c r="G346" s="47">
        <v>2.4594493220491431</v>
      </c>
      <c r="H346" s="47">
        <v>2.3249333688190168</v>
      </c>
      <c r="I346" s="47">
        <v>2.1977745672533704</v>
      </c>
      <c r="J346" s="47">
        <v>1.9639408729273395</v>
      </c>
      <c r="K346" s="47">
        <v>1.5682631545914547</v>
      </c>
      <c r="L346" s="47">
        <v>1.4014067478527903</v>
      </c>
      <c r="M346" s="47">
        <v>1</v>
      </c>
      <c r="N346" s="47">
        <v>0.89360433148598195</v>
      </c>
      <c r="O346" s="47">
        <v>0.71356870625332902</v>
      </c>
      <c r="P346" s="47">
        <v>0.50918029854404934</v>
      </c>
      <c r="Q346" s="47">
        <v>0.36333512688176073</v>
      </c>
      <c r="R346" s="47">
        <v>0.36333512688176073</v>
      </c>
      <c r="S346" s="47">
        <v>0.36333512688176073</v>
      </c>
      <c r="T346" s="47">
        <v>0.36333512688176073</v>
      </c>
      <c r="U346" s="47">
        <v>0.36333512688176073</v>
      </c>
      <c r="V346" s="47">
        <v>0.36333512688176073</v>
      </c>
      <c r="W346" s="47">
        <v>0.36333512688176073</v>
      </c>
      <c r="X346" s="47">
        <v>1.4355691806111086</v>
      </c>
    </row>
    <row r="347" spans="1:24" x14ac:dyDescent="0.3">
      <c r="A347" s="38">
        <f t="shared" si="6"/>
        <v>45</v>
      </c>
      <c r="C347" s="41" t="s">
        <v>55</v>
      </c>
      <c r="D347" s="47">
        <v>2.7522799917042708</v>
      </c>
      <c r="E347" s="47">
        <v>2.6017480968930218</v>
      </c>
      <c r="F347" s="47">
        <v>2.5438663971675899</v>
      </c>
      <c r="G347" s="47">
        <v>2.4594493220491347</v>
      </c>
      <c r="H347" s="47">
        <v>2.3249333688190124</v>
      </c>
      <c r="I347" s="47">
        <v>2.1977745672533704</v>
      </c>
      <c r="J347" s="47">
        <v>1.9639408729273327</v>
      </c>
      <c r="K347" s="47">
        <v>1.5682631545914547</v>
      </c>
      <c r="L347" s="47">
        <v>1.4014067478527903</v>
      </c>
      <c r="M347" s="47">
        <v>1</v>
      </c>
      <c r="N347" s="47">
        <v>0.8936043314859804</v>
      </c>
      <c r="O347" s="47">
        <v>0.71356870625332769</v>
      </c>
      <c r="P347" s="47">
        <v>0.50918029854404834</v>
      </c>
      <c r="Q347" s="47">
        <v>0.36333512688175945</v>
      </c>
      <c r="R347" s="47">
        <v>0.36333512688175945</v>
      </c>
      <c r="S347" s="47">
        <v>0.36333512688175945</v>
      </c>
      <c r="T347" s="47">
        <v>0.36333512688175945</v>
      </c>
      <c r="U347" s="47">
        <v>0.36333512688175945</v>
      </c>
      <c r="V347" s="47">
        <v>0.36333512688175945</v>
      </c>
      <c r="W347" s="47">
        <v>0.36333512688175945</v>
      </c>
      <c r="X347" s="47">
        <v>1.4355691806111059</v>
      </c>
    </row>
    <row r="348" spans="1:24" x14ac:dyDescent="0.3">
      <c r="A348" s="38">
        <f t="shared" si="6"/>
        <v>46</v>
      </c>
      <c r="C348" s="41" t="s">
        <v>54</v>
      </c>
      <c r="D348" s="47">
        <v>2.7522799917042806</v>
      </c>
      <c r="E348" s="47">
        <v>2.6017480968930311</v>
      </c>
      <c r="F348" s="47">
        <v>2.5438663971676032</v>
      </c>
      <c r="G348" s="47">
        <v>2.4594493220491476</v>
      </c>
      <c r="H348" s="47">
        <v>2.3249333688190208</v>
      </c>
      <c r="I348" s="47">
        <v>2.1977745672533704</v>
      </c>
      <c r="J348" s="47">
        <v>1.9639408729273395</v>
      </c>
      <c r="K348" s="47">
        <v>1.5682631545914576</v>
      </c>
      <c r="L348" s="47">
        <v>1.4014067478527903</v>
      </c>
      <c r="M348" s="47">
        <v>1</v>
      </c>
      <c r="N348" s="47">
        <v>0.89360433148598195</v>
      </c>
      <c r="O348" s="47">
        <v>0.71356870625332902</v>
      </c>
      <c r="P348" s="47">
        <v>0.50918029854404934</v>
      </c>
      <c r="Q348" s="47">
        <v>0.36333512688176012</v>
      </c>
      <c r="R348" s="47">
        <v>0.36333512688176012</v>
      </c>
      <c r="S348" s="47">
        <v>0.36333512688176012</v>
      </c>
      <c r="T348" s="47">
        <v>0.36333512688176012</v>
      </c>
      <c r="U348" s="47">
        <v>0.36333512688176012</v>
      </c>
      <c r="V348" s="47">
        <v>0.36333512688176012</v>
      </c>
      <c r="W348" s="47">
        <v>0.36333512688176012</v>
      </c>
      <c r="X348" s="47">
        <v>1.4355691806111086</v>
      </c>
    </row>
    <row r="349" spans="1:24" x14ac:dyDescent="0.3">
      <c r="A349" s="38">
        <f t="shared" si="6"/>
        <v>47</v>
      </c>
      <c r="C349" s="41" t="s">
        <v>53</v>
      </c>
      <c r="D349" s="47">
        <v>2.7522799917042757</v>
      </c>
      <c r="E349" s="47">
        <v>2.6017480968930262</v>
      </c>
      <c r="F349" s="47">
        <v>2.5438663971675943</v>
      </c>
      <c r="G349" s="47">
        <v>2.4594493220491391</v>
      </c>
      <c r="H349" s="47">
        <v>2.3249333688190168</v>
      </c>
      <c r="I349" s="47">
        <v>2.1977745672533744</v>
      </c>
      <c r="J349" s="47">
        <v>1.9639408729273362</v>
      </c>
      <c r="K349" s="47">
        <v>1.5682631545914547</v>
      </c>
      <c r="L349" s="47">
        <v>1.4014067478527903</v>
      </c>
      <c r="M349" s="47">
        <v>1</v>
      </c>
      <c r="N349" s="47">
        <v>0.8936043314859804</v>
      </c>
      <c r="O349" s="47">
        <v>0.71356870625332647</v>
      </c>
      <c r="P349" s="47">
        <v>0.50918029854404745</v>
      </c>
      <c r="Q349" s="47">
        <v>0.36333512688175945</v>
      </c>
      <c r="R349" s="47">
        <v>0.36333512688175945</v>
      </c>
      <c r="S349" s="47">
        <v>0.36333512688175945</v>
      </c>
      <c r="T349" s="47">
        <v>0.36333512688175945</v>
      </c>
      <c r="U349" s="47">
        <v>0.36333512688175945</v>
      </c>
      <c r="V349" s="47">
        <v>0.36333512688175945</v>
      </c>
      <c r="W349" s="47">
        <v>0.36333512688175945</v>
      </c>
      <c r="X349" s="47">
        <v>1.4355691806111035</v>
      </c>
    </row>
    <row r="350" spans="1:24" x14ac:dyDescent="0.3">
      <c r="A350" s="38">
        <f t="shared" si="6"/>
        <v>48</v>
      </c>
      <c r="C350" s="41" t="s">
        <v>52</v>
      </c>
      <c r="D350" s="47">
        <v>2.7522799917042708</v>
      </c>
      <c r="E350" s="47">
        <v>2.6017480968930218</v>
      </c>
      <c r="F350" s="47">
        <v>2.5438663971675899</v>
      </c>
      <c r="G350" s="47">
        <v>2.4594493220491347</v>
      </c>
      <c r="H350" s="47">
        <v>2.3249333688190124</v>
      </c>
      <c r="I350" s="47">
        <v>2.1977745672533704</v>
      </c>
      <c r="J350" s="47">
        <v>1.9639408729273327</v>
      </c>
      <c r="K350" s="47">
        <v>1.5682631545914547</v>
      </c>
      <c r="L350" s="47">
        <v>1.4014067478527903</v>
      </c>
      <c r="M350" s="47">
        <v>1</v>
      </c>
      <c r="N350" s="47">
        <v>0.8936043314859804</v>
      </c>
      <c r="O350" s="47">
        <v>0.71356870625332647</v>
      </c>
      <c r="P350" s="47">
        <v>0.50918029854404745</v>
      </c>
      <c r="Q350" s="47">
        <v>0.36333512688175945</v>
      </c>
      <c r="R350" s="47">
        <v>0.36333512688175945</v>
      </c>
      <c r="S350" s="47">
        <v>0.36333512688175945</v>
      </c>
      <c r="T350" s="47">
        <v>0.36333512688175945</v>
      </c>
      <c r="U350" s="47">
        <v>0.36333512688175945</v>
      </c>
      <c r="V350" s="47">
        <v>0.36333512688175945</v>
      </c>
      <c r="W350" s="47">
        <v>0.36333512688175945</v>
      </c>
      <c r="X350" s="47">
        <v>1.4355691806111035</v>
      </c>
    </row>
    <row r="351" spans="1:24" x14ac:dyDescent="0.3">
      <c r="A351" s="38">
        <f t="shared" si="6"/>
        <v>49</v>
      </c>
      <c r="C351" s="41" t="s">
        <v>51</v>
      </c>
      <c r="D351" s="47">
        <v>2.7522799917042708</v>
      </c>
      <c r="E351" s="47">
        <v>2.6017480968930262</v>
      </c>
      <c r="F351" s="47">
        <v>2.5438663971675943</v>
      </c>
      <c r="G351" s="47">
        <v>2.4594493220491347</v>
      </c>
      <c r="H351" s="47">
        <v>2.3249333688190168</v>
      </c>
      <c r="I351" s="47">
        <v>2.1977745672533744</v>
      </c>
      <c r="J351" s="47">
        <v>1.9639408729273327</v>
      </c>
      <c r="K351" s="47">
        <v>1.5682631545914547</v>
      </c>
      <c r="L351" s="47">
        <v>1.4014067478527903</v>
      </c>
      <c r="M351" s="47">
        <v>1</v>
      </c>
      <c r="N351" s="47">
        <v>0.8936043314859804</v>
      </c>
      <c r="O351" s="47">
        <v>0.71356870625332647</v>
      </c>
      <c r="P351" s="47">
        <v>0.50918029854404745</v>
      </c>
      <c r="Q351" s="47">
        <v>0.36333512688175945</v>
      </c>
      <c r="R351" s="47">
        <v>0.36333512688175945</v>
      </c>
      <c r="S351" s="47">
        <v>0.36333512688175945</v>
      </c>
      <c r="T351" s="47">
        <v>0.36333512688175945</v>
      </c>
      <c r="U351" s="47">
        <v>0.36333512688175945</v>
      </c>
      <c r="V351" s="47">
        <v>0.36333512688175945</v>
      </c>
      <c r="W351" s="47">
        <v>0.36333512688175945</v>
      </c>
      <c r="X351" s="47">
        <v>1.4355691806111035</v>
      </c>
    </row>
    <row r="352" spans="1:24" x14ac:dyDescent="0.3">
      <c r="A352" s="38">
        <f t="shared" si="6"/>
        <v>50</v>
      </c>
      <c r="C352" s="41" t="s">
        <v>50</v>
      </c>
      <c r="D352" s="47">
        <v>2.7522799917042784</v>
      </c>
      <c r="E352" s="47">
        <v>2.6017480968930311</v>
      </c>
      <c r="F352" s="47">
        <v>2.5438663971676032</v>
      </c>
      <c r="G352" s="47">
        <v>2.4594493220491431</v>
      </c>
      <c r="H352" s="47">
        <v>2.3249333688190208</v>
      </c>
      <c r="I352" s="47">
        <v>2.1977745672533744</v>
      </c>
      <c r="J352" s="47">
        <v>1.9639408729273431</v>
      </c>
      <c r="K352" s="47">
        <v>1.5682631545914547</v>
      </c>
      <c r="L352" s="47">
        <v>1.4014067478527903</v>
      </c>
      <c r="M352" s="47">
        <v>1</v>
      </c>
      <c r="N352" s="47">
        <v>0.89360433148598195</v>
      </c>
      <c r="O352" s="47">
        <v>0.71356870625332902</v>
      </c>
      <c r="P352" s="47">
        <v>0.50918029854404934</v>
      </c>
      <c r="Q352" s="47">
        <v>0.36333512688176012</v>
      </c>
      <c r="R352" s="47">
        <v>0.36333512688176012</v>
      </c>
      <c r="S352" s="47">
        <v>0.36333512688176012</v>
      </c>
      <c r="T352" s="47">
        <v>0.36333512688176012</v>
      </c>
      <c r="U352" s="47">
        <v>0.36333512688176012</v>
      </c>
      <c r="V352" s="47">
        <v>0.36333512688176012</v>
      </c>
      <c r="W352" s="47">
        <v>0.36333512688176012</v>
      </c>
      <c r="X352" s="47">
        <v>1.4355691806111086</v>
      </c>
    </row>
    <row r="353" spans="1:24" x14ac:dyDescent="0.3">
      <c r="A353" s="38">
        <f t="shared" si="6"/>
        <v>51</v>
      </c>
      <c r="C353" s="41" t="s">
        <v>49</v>
      </c>
      <c r="D353" s="47">
        <v>2.7522799917042686</v>
      </c>
      <c r="E353" s="47">
        <v>2.6017480968930218</v>
      </c>
      <c r="F353" s="47">
        <v>2.5438663971675899</v>
      </c>
      <c r="G353" s="47">
        <v>2.4594493220491347</v>
      </c>
      <c r="H353" s="47">
        <v>2.3249333688190124</v>
      </c>
      <c r="I353" s="47">
        <v>2.1977745672533704</v>
      </c>
      <c r="J353" s="47">
        <v>1.9639408729273327</v>
      </c>
      <c r="K353" s="47">
        <v>1.5682631545914547</v>
      </c>
      <c r="L353" s="47">
        <v>1.4014067478527903</v>
      </c>
      <c r="M353" s="47">
        <v>1</v>
      </c>
      <c r="N353" s="47">
        <v>0.8936043314859804</v>
      </c>
      <c r="O353" s="47">
        <v>0.71356870625332647</v>
      </c>
      <c r="P353" s="47">
        <v>0.50918029854404834</v>
      </c>
      <c r="Q353" s="47">
        <v>0.36333512688175945</v>
      </c>
      <c r="R353" s="47">
        <v>0.36333512688175945</v>
      </c>
      <c r="S353" s="47">
        <v>0.36333512688175945</v>
      </c>
      <c r="T353" s="47">
        <v>0.36333512688175945</v>
      </c>
      <c r="U353" s="47">
        <v>0.36333512688175945</v>
      </c>
      <c r="V353" s="47">
        <v>0.36333512688175945</v>
      </c>
      <c r="W353" s="47">
        <v>0.36333512688175945</v>
      </c>
      <c r="X353" s="47">
        <v>1.4355691806111035</v>
      </c>
    </row>
    <row r="354" spans="1:24" x14ac:dyDescent="0.3">
      <c r="A354" s="38">
        <f t="shared" si="6"/>
        <v>52</v>
      </c>
      <c r="C354" s="41" t="s">
        <v>48</v>
      </c>
      <c r="D354" s="47">
        <v>2.7522799917042735</v>
      </c>
      <c r="E354" s="47">
        <v>2.6017480968930262</v>
      </c>
      <c r="F354" s="47">
        <v>2.5438663971675988</v>
      </c>
      <c r="G354" s="47">
        <v>2.4594493220491391</v>
      </c>
      <c r="H354" s="47">
        <v>2.3249333688190168</v>
      </c>
      <c r="I354" s="47">
        <v>2.1977745672533704</v>
      </c>
      <c r="J354" s="47">
        <v>1.9639408729273395</v>
      </c>
      <c r="K354" s="47">
        <v>1.5682631545914576</v>
      </c>
      <c r="L354" s="47">
        <v>1.4014067478527903</v>
      </c>
      <c r="M354" s="47">
        <v>1</v>
      </c>
      <c r="N354" s="47">
        <v>0.89360433148598195</v>
      </c>
      <c r="O354" s="47">
        <v>0.71356870625332902</v>
      </c>
      <c r="P354" s="47">
        <v>0.50918029854404934</v>
      </c>
      <c r="Q354" s="47">
        <v>0.36333512688176073</v>
      </c>
      <c r="R354" s="47">
        <v>0.36333512688176073</v>
      </c>
      <c r="S354" s="47">
        <v>0.36333512688176073</v>
      </c>
      <c r="T354" s="47">
        <v>0.36333512688176073</v>
      </c>
      <c r="U354" s="47">
        <v>0.36333512688176073</v>
      </c>
      <c r="V354" s="47">
        <v>0.36333512688176073</v>
      </c>
      <c r="W354" s="47">
        <v>0.36333512688176073</v>
      </c>
      <c r="X354" s="47">
        <v>1.4355691806111086</v>
      </c>
    </row>
    <row r="355" spans="1:24" x14ac:dyDescent="0.3">
      <c r="A355" s="38">
        <f t="shared" si="6"/>
        <v>53</v>
      </c>
      <c r="C355" s="41" t="s">
        <v>47</v>
      </c>
      <c r="D355" s="47">
        <v>2.7522799917042708</v>
      </c>
      <c r="E355" s="47">
        <v>2.6017480968930262</v>
      </c>
      <c r="F355" s="47">
        <v>2.5438663971675988</v>
      </c>
      <c r="G355" s="47">
        <v>2.4594493220491369</v>
      </c>
      <c r="H355" s="47">
        <v>2.3249333688190168</v>
      </c>
      <c r="I355" s="47">
        <v>2.1977745672533704</v>
      </c>
      <c r="J355" s="47">
        <v>1.9639408729273395</v>
      </c>
      <c r="K355" s="47">
        <v>1.5682631545914576</v>
      </c>
      <c r="L355" s="47">
        <v>1.401406747852793</v>
      </c>
      <c r="M355" s="47">
        <v>1</v>
      </c>
      <c r="N355" s="47">
        <v>0.89360433148598195</v>
      </c>
      <c r="O355" s="47">
        <v>0.71356870625332902</v>
      </c>
      <c r="P355" s="47">
        <v>0.50918029854404934</v>
      </c>
      <c r="Q355" s="47">
        <v>0.36333512688176012</v>
      </c>
      <c r="R355" s="47">
        <v>0.36333512688176012</v>
      </c>
      <c r="S355" s="47">
        <v>0.36333512688176012</v>
      </c>
      <c r="T355" s="47">
        <v>0.36333512688176012</v>
      </c>
      <c r="U355" s="47">
        <v>0.36333512688176012</v>
      </c>
      <c r="V355" s="47">
        <v>0.36333512688176012</v>
      </c>
      <c r="W355" s="47">
        <v>0.36333512688176012</v>
      </c>
      <c r="X355" s="47">
        <v>1.4355691806111086</v>
      </c>
    </row>
    <row r="356" spans="1:24" x14ac:dyDescent="0.3">
      <c r="A356" s="38">
        <f t="shared" si="6"/>
        <v>54</v>
      </c>
      <c r="C356" s="41" t="s">
        <v>46</v>
      </c>
      <c r="D356" s="47">
        <v>2.7522799917042686</v>
      </c>
      <c r="E356" s="47">
        <v>2.6017480968930196</v>
      </c>
      <c r="F356" s="47">
        <v>2.5438663971675921</v>
      </c>
      <c r="G356" s="47">
        <v>2.4594493220491369</v>
      </c>
      <c r="H356" s="47">
        <v>2.3249333688190124</v>
      </c>
      <c r="I356" s="47">
        <v>2.1977745672533664</v>
      </c>
      <c r="J356" s="47">
        <v>1.9639408729273395</v>
      </c>
      <c r="K356" s="47">
        <v>1.5682631545914547</v>
      </c>
      <c r="L356" s="47">
        <v>1.4014067478527903</v>
      </c>
      <c r="M356" s="47">
        <v>1</v>
      </c>
      <c r="N356" s="47">
        <v>0.89360433148598195</v>
      </c>
      <c r="O356" s="47">
        <v>0.71356870625332769</v>
      </c>
      <c r="P356" s="47">
        <v>0.50918029854404834</v>
      </c>
      <c r="Q356" s="47">
        <v>0.36333512688176012</v>
      </c>
      <c r="R356" s="47">
        <v>0.36333512688176012</v>
      </c>
      <c r="S356" s="47">
        <v>0.36333512688176012</v>
      </c>
      <c r="T356" s="47">
        <v>0.36333512688176012</v>
      </c>
      <c r="U356" s="47">
        <v>0.36333512688176012</v>
      </c>
      <c r="V356" s="47">
        <v>0.36333512688176012</v>
      </c>
      <c r="W356" s="47">
        <v>0.36333512688176012</v>
      </c>
      <c r="X356" s="47">
        <v>1.4355691806111086</v>
      </c>
    </row>
    <row r="357" spans="1:24" x14ac:dyDescent="0.3">
      <c r="A357" s="38">
        <f t="shared" si="6"/>
        <v>55</v>
      </c>
      <c r="C357" s="41" t="s">
        <v>45</v>
      </c>
      <c r="D357" s="47">
        <v>2.7522799917042708</v>
      </c>
      <c r="E357" s="47">
        <v>2.6017480968930218</v>
      </c>
      <c r="F357" s="47">
        <v>2.5438663971675943</v>
      </c>
      <c r="G357" s="47">
        <v>2.4594493220491347</v>
      </c>
      <c r="H357" s="47">
        <v>2.3249333688190168</v>
      </c>
      <c r="I357" s="47">
        <v>2.1977745672533704</v>
      </c>
      <c r="J357" s="47">
        <v>1.9639408729273395</v>
      </c>
      <c r="K357" s="47">
        <v>1.5682631545914576</v>
      </c>
      <c r="L357" s="47">
        <v>1.4014067478527903</v>
      </c>
      <c r="M357" s="47">
        <v>1</v>
      </c>
      <c r="N357" s="47">
        <v>0.89360433148598195</v>
      </c>
      <c r="O357" s="47">
        <v>0.71356870625332902</v>
      </c>
      <c r="P357" s="47">
        <v>0.50918029854404934</v>
      </c>
      <c r="Q357" s="47">
        <v>0.36333512688176012</v>
      </c>
      <c r="R357" s="47">
        <v>0.36333512688176012</v>
      </c>
      <c r="S357" s="47">
        <v>0.36333512688176012</v>
      </c>
      <c r="T357" s="47">
        <v>0.36333512688176012</v>
      </c>
      <c r="U357" s="47">
        <v>0.36333512688176012</v>
      </c>
      <c r="V357" s="47">
        <v>0.36333512688176012</v>
      </c>
      <c r="W357" s="47">
        <v>0.36333512688176012</v>
      </c>
      <c r="X357" s="47">
        <v>1.4355691806111086</v>
      </c>
    </row>
    <row r="358" spans="1:24" x14ac:dyDescent="0.3">
      <c r="A358" s="38">
        <f t="shared" si="6"/>
        <v>56</v>
      </c>
      <c r="C358" s="41" t="s">
        <v>44</v>
      </c>
      <c r="D358" s="47">
        <v>2.7522799917042708</v>
      </c>
      <c r="E358" s="47">
        <v>2.6017480968930218</v>
      </c>
      <c r="F358" s="47">
        <v>2.5438663971675943</v>
      </c>
      <c r="G358" s="47">
        <v>2.4594493220491347</v>
      </c>
      <c r="H358" s="47">
        <v>2.3249333688190124</v>
      </c>
      <c r="I358" s="47">
        <v>2.1977745672533664</v>
      </c>
      <c r="J358" s="47">
        <v>1.9639408729273395</v>
      </c>
      <c r="K358" s="47">
        <v>1.5682631545914576</v>
      </c>
      <c r="L358" s="47">
        <v>1.401406747852793</v>
      </c>
      <c r="M358" s="47">
        <v>1</v>
      </c>
      <c r="N358" s="47">
        <v>0.89360433148598195</v>
      </c>
      <c r="O358" s="47">
        <v>0.71356870625332769</v>
      </c>
      <c r="P358" s="47">
        <v>0.50918029854404834</v>
      </c>
      <c r="Q358" s="47">
        <v>0.36333512688176012</v>
      </c>
      <c r="R358" s="47">
        <v>0.36333512688176012</v>
      </c>
      <c r="S358" s="47">
        <v>0.36333512688176012</v>
      </c>
      <c r="T358" s="47">
        <v>0.36333512688176012</v>
      </c>
      <c r="U358" s="47">
        <v>0.36333512688176012</v>
      </c>
      <c r="V358" s="47">
        <v>0.36333512688176012</v>
      </c>
      <c r="W358" s="47">
        <v>0.36333512688176012</v>
      </c>
      <c r="X358" s="47">
        <v>1.4355691806111086</v>
      </c>
    </row>
    <row r="359" spans="1:24" x14ac:dyDescent="0.3">
      <c r="A359" s="38">
        <f t="shared" si="6"/>
        <v>57</v>
      </c>
      <c r="C359" s="41" t="s">
        <v>43</v>
      </c>
      <c r="D359" s="47">
        <v>2.752279991704266</v>
      </c>
      <c r="E359" s="47">
        <v>2.6017480968930173</v>
      </c>
      <c r="F359" s="47">
        <v>2.5438663971675899</v>
      </c>
      <c r="G359" s="47">
        <v>2.4594493220491302</v>
      </c>
      <c r="H359" s="47">
        <v>2.3249333688190084</v>
      </c>
      <c r="I359" s="47">
        <v>2.1977745672533624</v>
      </c>
      <c r="J359" s="47">
        <v>1.9639408729273362</v>
      </c>
      <c r="K359" s="47">
        <v>1.5682631545914547</v>
      </c>
      <c r="L359" s="47">
        <v>1.4014067478527903</v>
      </c>
      <c r="M359" s="47">
        <v>1</v>
      </c>
      <c r="N359" s="47">
        <v>0.89360433148598195</v>
      </c>
      <c r="O359" s="47">
        <v>0.71356870625332769</v>
      </c>
      <c r="P359" s="47">
        <v>0.50918029854404834</v>
      </c>
      <c r="Q359" s="47">
        <v>0.36333512688176012</v>
      </c>
      <c r="R359" s="47">
        <v>0.36333512688176012</v>
      </c>
      <c r="S359" s="47">
        <v>0.36333512688176012</v>
      </c>
      <c r="T359" s="47">
        <v>0.36333512688176012</v>
      </c>
      <c r="U359" s="47">
        <v>0.36333512688176012</v>
      </c>
      <c r="V359" s="47">
        <v>0.36333512688176012</v>
      </c>
      <c r="W359" s="47">
        <v>0.36333512688176012</v>
      </c>
      <c r="X359" s="47">
        <v>1.4355691806111059</v>
      </c>
    </row>
    <row r="360" spans="1:24" x14ac:dyDescent="0.3">
      <c r="A360" s="38">
        <f t="shared" si="6"/>
        <v>58</v>
      </c>
      <c r="C360" s="41" t="s">
        <v>42</v>
      </c>
      <c r="D360" s="47">
        <v>2.7522799917042637</v>
      </c>
      <c r="E360" s="47">
        <v>2.6017480968930147</v>
      </c>
      <c r="F360" s="47">
        <v>2.5438663971675877</v>
      </c>
      <c r="G360" s="47">
        <v>2.459449322049128</v>
      </c>
      <c r="H360" s="47">
        <v>2.3249333688190061</v>
      </c>
      <c r="I360" s="47">
        <v>2.1977745672533606</v>
      </c>
      <c r="J360" s="47">
        <v>1.9639408729273309</v>
      </c>
      <c r="K360" s="47">
        <v>1.568263154591452</v>
      </c>
      <c r="L360" s="47">
        <v>1.4014067478527878</v>
      </c>
      <c r="M360" s="47">
        <v>1</v>
      </c>
      <c r="N360" s="47">
        <v>0.8936043314859804</v>
      </c>
      <c r="O360" s="47">
        <v>0.71356870625332647</v>
      </c>
      <c r="P360" s="47">
        <v>0.50918029854404745</v>
      </c>
      <c r="Q360" s="47">
        <v>0.36333512688175879</v>
      </c>
      <c r="R360" s="47">
        <v>0.36333512688175879</v>
      </c>
      <c r="S360" s="47">
        <v>0.36333512688175879</v>
      </c>
      <c r="T360" s="47">
        <v>0.36333512688175879</v>
      </c>
      <c r="U360" s="47">
        <v>0.36333512688175879</v>
      </c>
      <c r="V360" s="47">
        <v>0.36333512688175879</v>
      </c>
      <c r="W360" s="47">
        <v>0.36333512688175879</v>
      </c>
      <c r="X360" s="47">
        <v>1.4355691806111035</v>
      </c>
    </row>
    <row r="361" spans="1:24" x14ac:dyDescent="0.3">
      <c r="A361" s="38">
        <f t="shared" si="6"/>
        <v>59</v>
      </c>
      <c r="C361" s="41" t="s">
        <v>41</v>
      </c>
      <c r="D361" s="47">
        <v>2.7522799917042708</v>
      </c>
      <c r="E361" s="47">
        <v>2.6017480968930218</v>
      </c>
      <c r="F361" s="47">
        <v>2.5438663971675943</v>
      </c>
      <c r="G361" s="47">
        <v>2.4594493220491347</v>
      </c>
      <c r="H361" s="47">
        <v>2.3249333688190124</v>
      </c>
      <c r="I361" s="47">
        <v>2.1977745672533664</v>
      </c>
      <c r="J361" s="47">
        <v>1.9639408729273362</v>
      </c>
      <c r="K361" s="47">
        <v>1.5682631545914547</v>
      </c>
      <c r="L361" s="47">
        <v>1.401406747852793</v>
      </c>
      <c r="M361" s="47">
        <v>1</v>
      </c>
      <c r="N361" s="47">
        <v>0.89360433148598195</v>
      </c>
      <c r="O361" s="47">
        <v>0.71356870625332902</v>
      </c>
      <c r="P361" s="47">
        <v>0.50918029854404934</v>
      </c>
      <c r="Q361" s="47">
        <v>0.36333512688176012</v>
      </c>
      <c r="R361" s="47">
        <v>0.36333512688176012</v>
      </c>
      <c r="S361" s="47">
        <v>0.36333512688176012</v>
      </c>
      <c r="T361" s="47">
        <v>0.36333512688176012</v>
      </c>
      <c r="U361" s="47">
        <v>0.36333512688176012</v>
      </c>
      <c r="V361" s="47">
        <v>0.36333512688176012</v>
      </c>
      <c r="W361" s="47">
        <v>0.36333512688176012</v>
      </c>
      <c r="X361" s="47">
        <v>1.4355691806111086</v>
      </c>
    </row>
    <row r="362" spans="1:24" x14ac:dyDescent="0.3">
      <c r="A362" s="38">
        <f t="shared" si="6"/>
        <v>60</v>
      </c>
      <c r="C362" s="41" t="s">
        <v>40</v>
      </c>
      <c r="D362" s="47">
        <v>2.7522799917042686</v>
      </c>
      <c r="E362" s="47">
        <v>2.6017480968930196</v>
      </c>
      <c r="F362" s="47">
        <v>2.5438663971675921</v>
      </c>
      <c r="G362" s="47">
        <v>2.4594493220491325</v>
      </c>
      <c r="H362" s="47">
        <v>2.3249333688190106</v>
      </c>
      <c r="I362" s="47">
        <v>2.1977745672533646</v>
      </c>
      <c r="J362" s="47">
        <v>1.9639408729273344</v>
      </c>
      <c r="K362" s="47">
        <v>1.5682631545914505</v>
      </c>
      <c r="L362" s="47">
        <v>1.4014067478527903</v>
      </c>
      <c r="M362" s="47">
        <v>1</v>
      </c>
      <c r="N362" s="47">
        <v>0.8936043314859804</v>
      </c>
      <c r="O362" s="47">
        <v>0.71356870625332647</v>
      </c>
      <c r="P362" s="47">
        <v>0.50918029854404745</v>
      </c>
      <c r="Q362" s="47">
        <v>0.36333512688175945</v>
      </c>
      <c r="R362" s="47">
        <v>0.36333512688175945</v>
      </c>
      <c r="S362" s="47">
        <v>0.36333512688175945</v>
      </c>
      <c r="T362" s="47">
        <v>0.36333512688175945</v>
      </c>
      <c r="U362" s="47">
        <v>0.36333512688175945</v>
      </c>
      <c r="V362" s="47">
        <v>0.36333512688175945</v>
      </c>
      <c r="W362" s="47">
        <v>0.36333512688175945</v>
      </c>
      <c r="X362" s="47">
        <v>1.4355691806111035</v>
      </c>
    </row>
    <row r="363" spans="1:24" x14ac:dyDescent="0.3">
      <c r="A363" s="38">
        <f t="shared" si="6"/>
        <v>61</v>
      </c>
      <c r="C363" s="41" t="s">
        <v>39</v>
      </c>
      <c r="D363" s="47">
        <v>2.752279991704266</v>
      </c>
      <c r="E363" s="47">
        <v>2.6017480968930173</v>
      </c>
      <c r="F363" s="47">
        <v>2.5438663971675899</v>
      </c>
      <c r="G363" s="47">
        <v>2.4594493220491302</v>
      </c>
      <c r="H363" s="47">
        <v>2.3249333688190084</v>
      </c>
      <c r="I363" s="47">
        <v>2.1977745672533624</v>
      </c>
      <c r="J363" s="47">
        <v>1.9639408729273327</v>
      </c>
      <c r="K363" s="47">
        <v>1.5682631545914492</v>
      </c>
      <c r="L363" s="47">
        <v>1.4014067478527892</v>
      </c>
      <c r="M363" s="47">
        <v>1</v>
      </c>
      <c r="N363" s="47">
        <v>0.89360433148598195</v>
      </c>
      <c r="O363" s="47">
        <v>0.71356870625332769</v>
      </c>
      <c r="P363" s="47">
        <v>0.50918029854404834</v>
      </c>
      <c r="Q363" s="47">
        <v>0.36333512688176012</v>
      </c>
      <c r="R363" s="47">
        <v>0.36333512688176012</v>
      </c>
      <c r="S363" s="47">
        <v>0.36333512688176012</v>
      </c>
      <c r="T363" s="47">
        <v>0.36333512688176012</v>
      </c>
      <c r="U363" s="47">
        <v>0.36333512688176012</v>
      </c>
      <c r="V363" s="47">
        <v>0.36333512688176012</v>
      </c>
      <c r="W363" s="47">
        <v>0.36333512688176012</v>
      </c>
      <c r="X363" s="47">
        <v>1.4355691806111035</v>
      </c>
    </row>
    <row r="364" spans="1:24" x14ac:dyDescent="0.3">
      <c r="A364" s="38">
        <f t="shared" si="6"/>
        <v>62</v>
      </c>
      <c r="C364" s="41" t="s">
        <v>38</v>
      </c>
      <c r="D364" s="47">
        <v>2.7522799917042686</v>
      </c>
      <c r="E364" s="47">
        <v>2.6017480968930196</v>
      </c>
      <c r="F364" s="47">
        <v>2.5438663971675921</v>
      </c>
      <c r="G364" s="47">
        <v>2.4594493220491325</v>
      </c>
      <c r="H364" s="47">
        <v>2.3249333688190106</v>
      </c>
      <c r="I364" s="47">
        <v>2.1977745672533646</v>
      </c>
      <c r="J364" s="47">
        <v>1.9639408729273344</v>
      </c>
      <c r="K364" s="47">
        <v>1.5682631545914505</v>
      </c>
      <c r="L364" s="47">
        <v>1.4014067478527892</v>
      </c>
      <c r="M364" s="47">
        <v>1</v>
      </c>
      <c r="N364" s="47">
        <v>0.89360433148598195</v>
      </c>
      <c r="O364" s="47">
        <v>0.71356870625332769</v>
      </c>
      <c r="P364" s="47">
        <v>0.50918029854404834</v>
      </c>
      <c r="Q364" s="47">
        <v>0.36333512688176012</v>
      </c>
      <c r="R364" s="47">
        <v>0.36333512688176012</v>
      </c>
      <c r="S364" s="47">
        <v>0.36333512688176012</v>
      </c>
      <c r="T364" s="47">
        <v>0.36333512688176012</v>
      </c>
      <c r="U364" s="47">
        <v>0.36333512688176012</v>
      </c>
      <c r="V364" s="47">
        <v>0.36333512688176012</v>
      </c>
      <c r="W364" s="47">
        <v>0.36333512688176012</v>
      </c>
      <c r="X364" s="47">
        <v>1.4355691806111046</v>
      </c>
    </row>
    <row r="365" spans="1:24" x14ac:dyDescent="0.3">
      <c r="A365" s="38">
        <f t="shared" si="6"/>
        <v>63</v>
      </c>
      <c r="C365" s="41" t="s">
        <v>37</v>
      </c>
      <c r="D365" s="47">
        <v>2.7522799917042686</v>
      </c>
      <c r="E365" s="47">
        <v>2.6017480968930196</v>
      </c>
      <c r="F365" s="47">
        <v>2.5438663971675921</v>
      </c>
      <c r="G365" s="47">
        <v>2.4594493220491325</v>
      </c>
      <c r="H365" s="47">
        <v>2.3249333688190106</v>
      </c>
      <c r="I365" s="47">
        <v>2.1977745672533646</v>
      </c>
      <c r="J365" s="47">
        <v>1.9639408729273344</v>
      </c>
      <c r="K365" s="47">
        <v>1.5682631545914505</v>
      </c>
      <c r="L365" s="47">
        <v>1.4014067478527892</v>
      </c>
      <c r="M365" s="47">
        <v>1</v>
      </c>
      <c r="N365" s="47">
        <v>0.89360433148598195</v>
      </c>
      <c r="O365" s="47">
        <v>0.71356870625332902</v>
      </c>
      <c r="P365" s="47">
        <v>0.50918029854404834</v>
      </c>
      <c r="Q365" s="47">
        <v>0.36333512688176012</v>
      </c>
      <c r="R365" s="47">
        <v>0.36333512688176012</v>
      </c>
      <c r="S365" s="47">
        <v>0.36333512688176012</v>
      </c>
      <c r="T365" s="47">
        <v>0.36333512688176012</v>
      </c>
      <c r="U365" s="47">
        <v>0.36333512688176012</v>
      </c>
      <c r="V365" s="47">
        <v>0.36333512688176012</v>
      </c>
      <c r="W365" s="47">
        <v>0.36333512688176012</v>
      </c>
      <c r="X365" s="47">
        <v>1.4355691806111046</v>
      </c>
    </row>
    <row r="366" spans="1:24" x14ac:dyDescent="0.3">
      <c r="A366" s="38">
        <f t="shared" si="6"/>
        <v>64</v>
      </c>
      <c r="C366" s="41" t="s">
        <v>36</v>
      </c>
      <c r="D366" s="47">
        <v>2.7522799917042708</v>
      </c>
      <c r="E366" s="47">
        <v>2.6017480968930218</v>
      </c>
      <c r="F366" s="47">
        <v>2.5438663971675943</v>
      </c>
      <c r="G366" s="47">
        <v>2.4594493220491347</v>
      </c>
      <c r="H366" s="47">
        <v>2.3249333688190124</v>
      </c>
      <c r="I366" s="47">
        <v>2.1977745672533664</v>
      </c>
      <c r="J366" s="47">
        <v>1.9639408729273362</v>
      </c>
      <c r="K366" s="47">
        <v>1.568263154591452</v>
      </c>
      <c r="L366" s="47">
        <v>1.4014067478527903</v>
      </c>
      <c r="M366" s="47">
        <v>1</v>
      </c>
      <c r="N366" s="47">
        <v>0.8936043314859804</v>
      </c>
      <c r="O366" s="47">
        <v>0.71356870625332769</v>
      </c>
      <c r="P366" s="47">
        <v>0.50918029854404834</v>
      </c>
      <c r="Q366" s="47">
        <v>0.36333512688175945</v>
      </c>
      <c r="R366" s="47">
        <v>0.36333512688175945</v>
      </c>
      <c r="S366" s="47">
        <v>0.36333512688175945</v>
      </c>
      <c r="T366" s="47">
        <v>0.36333512688175945</v>
      </c>
      <c r="U366" s="47">
        <v>0.36333512688175945</v>
      </c>
      <c r="V366" s="47">
        <v>0.36333512688175945</v>
      </c>
      <c r="W366" s="47">
        <v>0.36333512688175945</v>
      </c>
      <c r="X366" s="47">
        <v>1.4355691806111059</v>
      </c>
    </row>
    <row r="367" spans="1:24" x14ac:dyDescent="0.3">
      <c r="A367" s="38">
        <f t="shared" si="6"/>
        <v>65</v>
      </c>
      <c r="C367" s="41" t="s">
        <v>35</v>
      </c>
      <c r="D367" s="47">
        <v>2.7522799917042708</v>
      </c>
      <c r="E367" s="47">
        <v>2.6017480968930218</v>
      </c>
      <c r="F367" s="47">
        <v>2.5438663971675943</v>
      </c>
      <c r="G367" s="47">
        <v>2.4594493220491347</v>
      </c>
      <c r="H367" s="47">
        <v>2.3249333688190124</v>
      </c>
      <c r="I367" s="47">
        <v>2.1977745672533664</v>
      </c>
      <c r="J367" s="47">
        <v>1.9639408729273362</v>
      </c>
      <c r="K367" s="47">
        <v>1.568263154591452</v>
      </c>
      <c r="L367" s="47">
        <v>1.4014067478527903</v>
      </c>
      <c r="M367" s="47">
        <v>1</v>
      </c>
      <c r="N367" s="47">
        <v>0.8936043314859804</v>
      </c>
      <c r="O367" s="47">
        <v>0.71356870625332769</v>
      </c>
      <c r="P367" s="47">
        <v>0.50918029854404934</v>
      </c>
      <c r="Q367" s="47">
        <v>0.36333512688176012</v>
      </c>
      <c r="R367" s="47">
        <v>0.36333512688176012</v>
      </c>
      <c r="S367" s="47">
        <v>0.36333512688176012</v>
      </c>
      <c r="T367" s="47">
        <v>0.36333512688176012</v>
      </c>
      <c r="U367" s="47">
        <v>0.36333512688176012</v>
      </c>
      <c r="V367" s="47">
        <v>0.36333512688176012</v>
      </c>
      <c r="W367" s="47">
        <v>0.36333512688176012</v>
      </c>
      <c r="X367" s="47">
        <v>1.4355691806111059</v>
      </c>
    </row>
    <row r="368" spans="1:24" x14ac:dyDescent="0.3">
      <c r="A368" s="38">
        <f t="shared" si="6"/>
        <v>66</v>
      </c>
      <c r="C368" s="41" t="s">
        <v>34</v>
      </c>
      <c r="D368" s="47">
        <v>2.6835171863216569</v>
      </c>
      <c r="E368" s="47">
        <v>2.5403144053350473</v>
      </c>
      <c r="F368" s="47">
        <v>2.4851963491624085</v>
      </c>
      <c r="G368" s="47">
        <v>2.4047534745988601</v>
      </c>
      <c r="H368" s="47">
        <v>2.2764265956412491</v>
      </c>
      <c r="I368" s="47">
        <v>2.1549477316826628</v>
      </c>
      <c r="J368" s="47">
        <v>1.9310918043517487</v>
      </c>
      <c r="K368" s="47">
        <v>1.5507267569107268</v>
      </c>
      <c r="L368" s="47">
        <v>1.3896372923722746</v>
      </c>
      <c r="M368" s="47">
        <v>1</v>
      </c>
      <c r="N368" s="47">
        <v>0.89612001997091628</v>
      </c>
      <c r="O368" s="47">
        <v>0.71961223658072826</v>
      </c>
      <c r="P368" s="47">
        <v>0.51784177103671936</v>
      </c>
      <c r="Q368" s="47">
        <v>0.3726452750506587</v>
      </c>
      <c r="R368" s="47">
        <v>0.3726452750506587</v>
      </c>
      <c r="S368" s="47">
        <v>0.3726452750506587</v>
      </c>
      <c r="T368" s="47">
        <v>0.3726452750506587</v>
      </c>
      <c r="U368" s="47">
        <v>0.3726452750506587</v>
      </c>
      <c r="V368" s="47">
        <v>0.3726452750506587</v>
      </c>
      <c r="W368" s="47">
        <v>0.3726452750506587</v>
      </c>
      <c r="X368" s="47">
        <v>1.4355691806111059</v>
      </c>
    </row>
    <row r="369" spans="1:24" x14ac:dyDescent="0.3">
      <c r="A369" s="38">
        <f t="shared" si="6"/>
        <v>67</v>
      </c>
      <c r="C369" s="41" t="s">
        <v>33</v>
      </c>
      <c r="D369" s="47">
        <v>2.6164723469230027</v>
      </c>
      <c r="E369" s="47">
        <v>2.4803313148029531</v>
      </c>
      <c r="F369" s="47">
        <v>2.4278794282462721</v>
      </c>
      <c r="G369" s="47">
        <v>2.3512740115243376</v>
      </c>
      <c r="H369" s="47">
        <v>2.2289318544966075</v>
      </c>
      <c r="I369" s="47">
        <v>2.1129554393232244</v>
      </c>
      <c r="J369" s="47">
        <v>1.8987921725342403</v>
      </c>
      <c r="K369" s="47">
        <v>1.5333864521132092</v>
      </c>
      <c r="L369" s="47">
        <v>1.3779666804876805</v>
      </c>
      <c r="M369" s="47">
        <v>1</v>
      </c>
      <c r="N369" s="47">
        <v>0.8986427906602793</v>
      </c>
      <c r="O369" s="47">
        <v>0.72570695225089565</v>
      </c>
      <c r="P369" s="47">
        <v>0.52665058054528513</v>
      </c>
      <c r="Q369" s="47">
        <v>0.38219398770868407</v>
      </c>
      <c r="R369" s="47">
        <v>0.38219398770868407</v>
      </c>
      <c r="S369" s="47">
        <v>0.38219398770868407</v>
      </c>
      <c r="T369" s="47">
        <v>0.38219398770868407</v>
      </c>
      <c r="U369" s="47">
        <v>0.38219398770868407</v>
      </c>
      <c r="V369" s="47">
        <v>0.38219398770868407</v>
      </c>
      <c r="W369" s="47">
        <v>0.38219398770868407</v>
      </c>
      <c r="X369" s="47">
        <v>1.4355691806111059</v>
      </c>
    </row>
    <row r="370" spans="1:24" x14ac:dyDescent="0.3">
      <c r="A370" s="38">
        <f t="shared" si="6"/>
        <v>68</v>
      </c>
      <c r="C370" s="41" t="s">
        <v>32</v>
      </c>
      <c r="D370" s="47">
        <v>2.5511025519447492</v>
      </c>
      <c r="E370" s="47">
        <v>2.4217645730276232</v>
      </c>
      <c r="F370" s="47">
        <v>2.3718844267931249</v>
      </c>
      <c r="G370" s="47">
        <v>2.2989838815772892</v>
      </c>
      <c r="H370" s="47">
        <v>2.1824280306258705</v>
      </c>
      <c r="I370" s="47">
        <v>2.071781427886187</v>
      </c>
      <c r="J370" s="47">
        <v>1.8670327875414552</v>
      </c>
      <c r="K370" s="47">
        <v>1.5162400474783961</v>
      </c>
      <c r="L370" s="47">
        <v>1.3663940820793448</v>
      </c>
      <c r="M370" s="47">
        <v>1</v>
      </c>
      <c r="N370" s="47">
        <v>0.90117266349200131</v>
      </c>
      <c r="O370" s="47">
        <v>0.73185328677523598</v>
      </c>
      <c r="P370" s="47">
        <v>0.5356092333637158</v>
      </c>
      <c r="Q370" s="47">
        <v>0.39198737786439974</v>
      </c>
      <c r="R370" s="47">
        <v>0.39198737786439974</v>
      </c>
      <c r="S370" s="47">
        <v>0.39198737786439974</v>
      </c>
      <c r="T370" s="47">
        <v>0.39198737786439974</v>
      </c>
      <c r="U370" s="47">
        <v>0.39198737786439974</v>
      </c>
      <c r="V370" s="47">
        <v>0.39198737786439974</v>
      </c>
      <c r="W370" s="47">
        <v>0.39198737786439974</v>
      </c>
      <c r="X370" s="47">
        <v>1.4355691806111059</v>
      </c>
    </row>
    <row r="371" spans="1:24" x14ac:dyDescent="0.3">
      <c r="A371" s="38">
        <f t="shared" si="6"/>
        <v>69</v>
      </c>
      <c r="C371" s="41" t="s">
        <v>31</v>
      </c>
      <c r="D371" s="47">
        <v>2.4873659521732092</v>
      </c>
      <c r="E371" s="47">
        <v>2.364580736520514</v>
      </c>
      <c r="F371" s="47">
        <v>2.3171808569289003</v>
      </c>
      <c r="G371" s="47">
        <v>2.2478566351038269</v>
      </c>
      <c r="H371" s="47">
        <v>2.1368944498023752</v>
      </c>
      <c r="I371" s="47">
        <v>2.0314097519770362</v>
      </c>
      <c r="J371" s="47">
        <v>1.8358046131517611</v>
      </c>
      <c r="K371" s="47">
        <v>1.4992853748048858</v>
      </c>
      <c r="L371" s="47">
        <v>1.3549186739992034</v>
      </c>
      <c r="M371" s="47">
        <v>1</v>
      </c>
      <c r="N371" s="47">
        <v>0.90370965846013807</v>
      </c>
      <c r="O371" s="47">
        <v>0.73805167733675081</v>
      </c>
      <c r="P371" s="47">
        <v>0.54472027841959225</v>
      </c>
      <c r="Q371" s="47">
        <v>0.40203171516692193</v>
      </c>
      <c r="R371" s="47">
        <v>0.40203171516692193</v>
      </c>
      <c r="S371" s="47">
        <v>0.40203171516692193</v>
      </c>
      <c r="T371" s="47">
        <v>0.40203171516692193</v>
      </c>
      <c r="U371" s="47">
        <v>0.40203171516692193</v>
      </c>
      <c r="V371" s="47">
        <v>0.40203171516692193</v>
      </c>
      <c r="W371" s="47">
        <v>0.40203171516692193</v>
      </c>
      <c r="X371" s="47">
        <v>1.4355691806111059</v>
      </c>
    </row>
    <row r="372" spans="1:24" x14ac:dyDescent="0.3">
      <c r="A372" s="38">
        <f t="shared" si="6"/>
        <v>70</v>
      </c>
      <c r="C372" s="41" t="s">
        <v>30</v>
      </c>
      <c r="D372" s="47">
        <v>2.4252217439530575</v>
      </c>
      <c r="E372" s="47">
        <v>2.3087471514763629</v>
      </c>
      <c r="F372" s="47">
        <v>2.2637389339316547</v>
      </c>
      <c r="G372" s="47">
        <v>2.1978664106655796</v>
      </c>
      <c r="H372" s="47">
        <v>2.0923108691408623</v>
      </c>
      <c r="I372" s="47">
        <v>1.9918247769204844</v>
      </c>
      <c r="J372" s="47">
        <v>1.8050987642842666</v>
      </c>
      <c r="K372" s="47">
        <v>1.4825202901362193</v>
      </c>
      <c r="L372" s="47">
        <v>1.343539640012257</v>
      </c>
      <c r="M372" s="47">
        <v>1</v>
      </c>
      <c r="N372" s="47">
        <v>0.9062537956150386</v>
      </c>
      <c r="O372" s="47">
        <v>0.74430256482114387</v>
      </c>
      <c r="P372" s="47">
        <v>0.55398630799933346</v>
      </c>
      <c r="Q372" s="47">
        <v>0.41233342991970007</v>
      </c>
      <c r="R372" s="47">
        <v>0.41233342991970007</v>
      </c>
      <c r="S372" s="47">
        <v>0.41233342991970007</v>
      </c>
      <c r="T372" s="47">
        <v>0.41233342991970007</v>
      </c>
      <c r="U372" s="47">
        <v>0.41233342991970007</v>
      </c>
      <c r="V372" s="47">
        <v>0.41233342991970007</v>
      </c>
      <c r="W372" s="47">
        <v>0.41233342991970007</v>
      </c>
      <c r="X372" s="47">
        <v>1.4355691806111059</v>
      </c>
    </row>
    <row r="373" spans="1:24" x14ac:dyDescent="0.3">
      <c r="A373" s="38">
        <f t="shared" si="6"/>
        <v>71</v>
      </c>
      <c r="C373" s="41" t="s">
        <v>29</v>
      </c>
      <c r="D373" s="47">
        <v>2.3646301430651424</v>
      </c>
      <c r="E373" s="47">
        <v>2.2542319351268119</v>
      </c>
      <c r="F373" s="47">
        <v>2.21152956001451</v>
      </c>
      <c r="G373" s="47">
        <v>2.1489879219583221</v>
      </c>
      <c r="H373" s="47">
        <v>2.0486574680980878</v>
      </c>
      <c r="I373" s="47">
        <v>1.9530111727056365</v>
      </c>
      <c r="J373" s="47">
        <v>1.7749065044708119</v>
      </c>
      <c r="K373" s="47">
        <v>1.4659426734897658</v>
      </c>
      <c r="L373" s="47">
        <v>1.3322561707385001</v>
      </c>
      <c r="M373" s="47">
        <v>1</v>
      </c>
      <c r="N373" s="47">
        <v>0.90880509506349394</v>
      </c>
      <c r="O373" s="47">
        <v>0.75060639384817118</v>
      </c>
      <c r="P373" s="47">
        <v>0.56340995848575637</v>
      </c>
      <c r="Q373" s="47">
        <v>0.42289911719714146</v>
      </c>
      <c r="R373" s="47">
        <v>0.42289911719714146</v>
      </c>
      <c r="S373" s="47">
        <v>0.42289911719714146</v>
      </c>
      <c r="T373" s="47">
        <v>0.42289911719714146</v>
      </c>
      <c r="U373" s="47">
        <v>0.42289911719714146</v>
      </c>
      <c r="V373" s="47">
        <v>0.42289911719714146</v>
      </c>
      <c r="W373" s="47">
        <v>0.42289911719714146</v>
      </c>
      <c r="X373" s="47">
        <v>1.4355691806111059</v>
      </c>
    </row>
    <row r="374" spans="1:24" x14ac:dyDescent="0.3">
      <c r="A374" s="38">
        <f t="shared" si="6"/>
        <v>72</v>
      </c>
      <c r="C374" s="41" t="s">
        <v>28</v>
      </c>
      <c r="D374" s="47">
        <v>2.3055523592569749</v>
      </c>
      <c r="E374" s="47">
        <v>2.2010039575343252</v>
      </c>
      <c r="F374" s="47">
        <v>2.1605243084826675</v>
      </c>
      <c r="G374" s="47">
        <v>2.1011964450215324</v>
      </c>
      <c r="H374" s="47">
        <v>2.0059148396611968</v>
      </c>
      <c r="I374" s="47">
        <v>1.9149539080491689</v>
      </c>
      <c r="J374" s="47">
        <v>1.7452192433702725</v>
      </c>
      <c r="K374" s="47">
        <v>1.4495504285886471</v>
      </c>
      <c r="L374" s="47">
        <v>1.3210674635953574</v>
      </c>
      <c r="M374" s="47">
        <v>1</v>
      </c>
      <c r="N374" s="47">
        <v>0.91136357696890336</v>
      </c>
      <c r="O374" s="47">
        <v>0.75696361280327373</v>
      </c>
      <c r="P374" s="47">
        <v>0.57299391110818509</v>
      </c>
      <c r="Q374" s="47">
        <v>0.43373554106673007</v>
      </c>
      <c r="R374" s="47">
        <v>0.43373554106673007</v>
      </c>
      <c r="S374" s="47">
        <v>0.43373554106673007</v>
      </c>
      <c r="T374" s="47">
        <v>0.43373554106673007</v>
      </c>
      <c r="U374" s="47">
        <v>0.43373554106673007</v>
      </c>
      <c r="V374" s="47">
        <v>0.43373554106673007</v>
      </c>
      <c r="W374" s="47">
        <v>0.43373554106673007</v>
      </c>
      <c r="X374" s="47">
        <v>1.4355691806111059</v>
      </c>
    </row>
    <row r="375" spans="1:24" x14ac:dyDescent="0.3">
      <c r="A375" s="38">
        <f t="shared" si="6"/>
        <v>73</v>
      </c>
      <c r="C375" s="41" t="s">
        <v>27</v>
      </c>
      <c r="D375" s="47">
        <v>2.2479505714094925</v>
      </c>
      <c r="E375" s="47">
        <v>2.1490328238159906</v>
      </c>
      <c r="F375" s="47">
        <v>2.1106954082557574</v>
      </c>
      <c r="G375" s="47">
        <v>2.0544678057323895</v>
      </c>
      <c r="H375" s="47">
        <v>1.9640639817199281</v>
      </c>
      <c r="I375" s="47">
        <v>1.8776382445741866</v>
      </c>
      <c r="J375" s="47">
        <v>1.7160285343244055</v>
      </c>
      <c r="K375" s="47">
        <v>1.4333414825966586</v>
      </c>
      <c r="L375" s="47">
        <v>1.3099727227405931</v>
      </c>
      <c r="M375" s="47">
        <v>1</v>
      </c>
      <c r="N375" s="47">
        <v>0.91392926155142773</v>
      </c>
      <c r="O375" s="47">
        <v>0.76337467386946722</v>
      </c>
      <c r="P375" s="47">
        <v>0.58274089270531604</v>
      </c>
      <c r="Q375" s="47">
        <v>0.44484963891932322</v>
      </c>
      <c r="R375" s="47">
        <v>0.44484963891932322</v>
      </c>
      <c r="S375" s="47">
        <v>0.44484963891932322</v>
      </c>
      <c r="T375" s="47">
        <v>0.44484963891932322</v>
      </c>
      <c r="U375" s="47">
        <v>0.44484963891932322</v>
      </c>
      <c r="V375" s="47">
        <v>0.44484963891932322</v>
      </c>
      <c r="W375" s="47">
        <v>0.44484963891932322</v>
      </c>
      <c r="X375" s="47">
        <v>1.4355691806111059</v>
      </c>
    </row>
    <row r="376" spans="1:24" x14ac:dyDescent="0.3">
      <c r="A376" s="38">
        <f t="shared" si="6"/>
        <v>74</v>
      </c>
      <c r="C376" s="41" t="s">
        <v>26</v>
      </c>
      <c r="D376" s="47">
        <v>2.1917879033243133</v>
      </c>
      <c r="E376" s="47">
        <v>2.0982888567870788</v>
      </c>
      <c r="F376" s="47">
        <v>2.0620157287472063</v>
      </c>
      <c r="G376" s="47">
        <v>2.008778367577909</v>
      </c>
      <c r="H376" s="47">
        <v>1.9230862886188593</v>
      </c>
      <c r="I376" s="47">
        <v>1.8410497311025151</v>
      </c>
      <c r="J376" s="47">
        <v>1.6873260719546166</v>
      </c>
      <c r="K376" s="47">
        <v>1.4173137858561564</v>
      </c>
      <c r="L376" s="47">
        <v>1.2989711590157087</v>
      </c>
      <c r="M376" s="47">
        <v>1</v>
      </c>
      <c r="N376" s="47">
        <v>0.91650216908815341</v>
      </c>
      <c r="O376" s="47">
        <v>0.76984003305950688</v>
      </c>
      <c r="P376" s="47">
        <v>0.5926536765010626</v>
      </c>
      <c r="Q376" s="47">
        <v>0.45624852591041631</v>
      </c>
      <c r="R376" s="47">
        <v>0.45624852591041631</v>
      </c>
      <c r="S376" s="47">
        <v>0.45624852591041631</v>
      </c>
      <c r="T376" s="47">
        <v>0.45624852591041631</v>
      </c>
      <c r="U376" s="47">
        <v>0.45624852591041631</v>
      </c>
      <c r="V376" s="47">
        <v>0.45624852591041631</v>
      </c>
      <c r="W376" s="47">
        <v>0.45624852591041631</v>
      </c>
      <c r="X376" s="47">
        <v>1.4355691806111059</v>
      </c>
    </row>
    <row r="377" spans="1:24" x14ac:dyDescent="0.3">
      <c r="A377" s="38">
        <f t="shared" si="6"/>
        <v>75</v>
      </c>
      <c r="C377" s="41" t="s">
        <v>25</v>
      </c>
      <c r="D377" s="47">
        <v>2.1370284001158728</v>
      </c>
      <c r="E377" s="47">
        <v>2.0487430800144044</v>
      </c>
      <c r="F377" s="47">
        <v>2.0144587650922978</v>
      </c>
      <c r="G377" s="47">
        <v>1.9641050196989982</v>
      </c>
      <c r="H377" s="47">
        <v>1.8829635428858551</v>
      </c>
      <c r="I377" s="47">
        <v>1.8051741980582157</v>
      </c>
      <c r="J377" s="47">
        <v>1.6591036897988862</v>
      </c>
      <c r="K377" s="47">
        <v>1.4014653116288673</v>
      </c>
      <c r="L377" s="47">
        <v>1.2880619898898058</v>
      </c>
      <c r="M377" s="47">
        <v>1</v>
      </c>
      <c r="N377" s="47">
        <v>0.9190823199132504</v>
      </c>
      <c r="O377" s="47">
        <v>0.77636015024832028</v>
      </c>
      <c r="P377" s="47">
        <v>0.6027350828935949</v>
      </c>
      <c r="Q377" s="47">
        <v>0.46793949951520508</v>
      </c>
      <c r="R377" s="47">
        <v>0.46793949951520508</v>
      </c>
      <c r="S377" s="47">
        <v>0.46793949951520508</v>
      </c>
      <c r="T377" s="47">
        <v>0.46793949951520508</v>
      </c>
      <c r="U377" s="47">
        <v>0.46793949951520508</v>
      </c>
      <c r="V377" s="47">
        <v>0.46793949951520508</v>
      </c>
      <c r="W377" s="47">
        <v>0.46793949951520508</v>
      </c>
      <c r="X377" s="47">
        <v>1.4355691806111059</v>
      </c>
    </row>
    <row r="378" spans="1:24" x14ac:dyDescent="0.3">
      <c r="A378" s="38">
        <f t="shared" si="6"/>
        <v>76</v>
      </c>
      <c r="C378" s="41" t="s">
        <v>24</v>
      </c>
      <c r="D378" s="47">
        <v>2.0836370051934039</v>
      </c>
      <c r="E378" s="47">
        <v>2.0003672012698592</v>
      </c>
      <c r="F378" s="47">
        <v>1.9679986237169367</v>
      </c>
      <c r="G378" s="47">
        <v>1.9204251652004014</v>
      </c>
      <c r="H378" s="47">
        <v>1.8436779071331377</v>
      </c>
      <c r="I378" s="47">
        <v>1.7699977519801557</v>
      </c>
      <c r="J378" s="47">
        <v>1.6313533579882435</v>
      </c>
      <c r="K378" s="47">
        <v>1.385794055839612</v>
      </c>
      <c r="L378" s="47">
        <v>1.2772444394039233</v>
      </c>
      <c r="M378" s="47">
        <v>1</v>
      </c>
      <c r="N378" s="47">
        <v>0.9216697344181336</v>
      </c>
      <c r="O378" s="47">
        <v>0.7829354892057222</v>
      </c>
      <c r="P378" s="47">
        <v>0.6129879802578041</v>
      </c>
      <c r="Q378" s="47">
        <v>0.4799300442003715</v>
      </c>
      <c r="R378" s="47">
        <v>0.4799300442003715</v>
      </c>
      <c r="S378" s="47">
        <v>0.4799300442003715</v>
      </c>
      <c r="T378" s="47">
        <v>0.4799300442003715</v>
      </c>
      <c r="U378" s="47">
        <v>0.4799300442003715</v>
      </c>
      <c r="V378" s="47">
        <v>0.4799300442003715</v>
      </c>
      <c r="W378" s="47">
        <v>0.4799300442003715</v>
      </c>
      <c r="X378" s="47">
        <v>1.4355691806111059</v>
      </c>
    </row>
    <row r="379" spans="1:24" x14ac:dyDescent="0.3">
      <c r="A379" s="38">
        <f t="shared" si="6"/>
        <v>77</v>
      </c>
      <c r="C379" s="41" t="s">
        <v>23</v>
      </c>
      <c r="D379" s="47">
        <v>2.0315795378179984</v>
      </c>
      <c r="E379" s="47">
        <v>1.9531335963746523</v>
      </c>
      <c r="F379" s="47">
        <v>1.9226100082392659</v>
      </c>
      <c r="G379" s="47">
        <v>1.8777167097206366</v>
      </c>
      <c r="H379" s="47">
        <v>1.8052119161273015</v>
      </c>
      <c r="I379" s="47">
        <v>1.7355067701415106</v>
      </c>
      <c r="J379" s="47">
        <v>1.6040671809621019</v>
      </c>
      <c r="K379" s="47">
        <v>1.3702980368228792</v>
      </c>
      <c r="L379" s="47">
        <v>1.2665177381158546</v>
      </c>
      <c r="M379" s="47">
        <v>1</v>
      </c>
      <c r="N379" s="47">
        <v>0.92426443305162609</v>
      </c>
      <c r="O379" s="47">
        <v>0.78956651762940022</v>
      </c>
      <c r="P379" s="47">
        <v>0.62341528576141803</v>
      </c>
      <c r="Q379" s="47">
        <v>0.49222783621557975</v>
      </c>
      <c r="R379" s="47">
        <v>0.49222783621557975</v>
      </c>
      <c r="S379" s="47">
        <v>0.49222783621557975</v>
      </c>
      <c r="T379" s="47">
        <v>0.49222783621557975</v>
      </c>
      <c r="U379" s="47">
        <v>0.49222783621557975</v>
      </c>
      <c r="V379" s="47">
        <v>0.49222783621557975</v>
      </c>
      <c r="W379" s="47">
        <v>0.49222783621557975</v>
      </c>
      <c r="X379" s="47">
        <v>1.4355691806111059</v>
      </c>
    </row>
    <row r="380" spans="1:24" x14ac:dyDescent="0.3">
      <c r="A380" s="38">
        <f t="shared" si="6"/>
        <v>78</v>
      </c>
      <c r="C380" s="41" t="s">
        <v>22</v>
      </c>
      <c r="D380" s="47">
        <v>1.9808226712203592</v>
      </c>
      <c r="E380" s="47">
        <v>1.9070152934249969</v>
      </c>
      <c r="F380" s="47">
        <v>1.8782682056963937</v>
      </c>
      <c r="G380" s="47">
        <v>1.8359580502561084</v>
      </c>
      <c r="H380" s="47">
        <v>1.7675484690247882</v>
      </c>
      <c r="I380" s="47">
        <v>1.7016878952741101</v>
      </c>
      <c r="J380" s="47">
        <v>1.5772373952217942</v>
      </c>
      <c r="K380" s="47">
        <v>1.3549752950722416</v>
      </c>
      <c r="L380" s="47">
        <v>1.255881123045407</v>
      </c>
      <c r="M380" s="47">
        <v>1</v>
      </c>
      <c r="N380" s="47">
        <v>0.92686643632011656</v>
      </c>
      <c r="O380" s="47">
        <v>0.79625370717817823</v>
      </c>
      <c r="P380" s="47">
        <v>0.63401996619499257</v>
      </c>
      <c r="Q380" s="47">
        <v>0.50484074850774652</v>
      </c>
      <c r="R380" s="47">
        <v>0.50484074850774652</v>
      </c>
      <c r="S380" s="47">
        <v>0.50484074850774652</v>
      </c>
      <c r="T380" s="47">
        <v>0.50484074850774652</v>
      </c>
      <c r="U380" s="47">
        <v>0.50484074850774652</v>
      </c>
      <c r="V380" s="47">
        <v>0.50484074850774652</v>
      </c>
      <c r="W380" s="47">
        <v>0.50484074850774652</v>
      </c>
      <c r="X380" s="47">
        <v>1.4355691806111059</v>
      </c>
    </row>
    <row r="381" spans="1:24" x14ac:dyDescent="0.3">
      <c r="A381" s="38">
        <f t="shared" si="6"/>
        <v>79</v>
      </c>
      <c r="C381" s="41" t="s">
        <v>21</v>
      </c>
      <c r="D381" s="47">
        <v>1.9313339112652892</v>
      </c>
      <c r="E381" s="47">
        <v>1.8619859573903068</v>
      </c>
      <c r="F381" s="47">
        <v>1.8349490730888327</v>
      </c>
      <c r="G381" s="47">
        <v>1.7951280642337717</v>
      </c>
      <c r="H381" s="47">
        <v>1.7306708217693574</v>
      </c>
      <c r="I381" s="47">
        <v>1.6685280303955925</v>
      </c>
      <c r="J381" s="47">
        <v>1.5508563671216988</v>
      </c>
      <c r="K381" s="47">
        <v>1.339823892992573</v>
      </c>
      <c r="L381" s="47">
        <v>1.2453338376201368</v>
      </c>
      <c r="M381" s="47">
        <v>1</v>
      </c>
      <c r="N381" s="47">
        <v>0.92947576478772442</v>
      </c>
      <c r="O381" s="47">
        <v>0.80299753350557324</v>
      </c>
      <c r="P381" s="47">
        <v>0.64480503881603424</v>
      </c>
      <c r="Q381" s="47">
        <v>0.51777685576124088</v>
      </c>
      <c r="R381" s="47">
        <v>0.51777685576124088</v>
      </c>
      <c r="S381" s="47">
        <v>0.51777685576124088</v>
      </c>
      <c r="T381" s="47">
        <v>0.51777685576124088</v>
      </c>
      <c r="U381" s="47">
        <v>0.51777685576124088</v>
      </c>
      <c r="V381" s="47">
        <v>0.51777685576124088</v>
      </c>
      <c r="W381" s="47">
        <v>0.51777685576124088</v>
      </c>
      <c r="X381" s="47">
        <v>1.4355691806111059</v>
      </c>
    </row>
    <row r="382" spans="1:24" x14ac:dyDescent="0.3">
      <c r="A382" s="38">
        <f t="shared" si="6"/>
        <v>80</v>
      </c>
      <c r="C382" s="41" t="s">
        <v>20</v>
      </c>
      <c r="D382" s="47">
        <v>1.8830815756491923</v>
      </c>
      <c r="E382" s="47">
        <v>1.8180198750750352</v>
      </c>
      <c r="F382" s="47">
        <v>1.7926290242352212</v>
      </c>
      <c r="G382" s="47">
        <v>1.7552060988268006</v>
      </c>
      <c r="H382" s="47">
        <v>1.694562579648172</v>
      </c>
      <c r="I382" s="47">
        <v>1.6360143337373549</v>
      </c>
      <c r="J382" s="47">
        <v>1.5249165906973021</v>
      </c>
      <c r="K382" s="47">
        <v>1.3248419146550281</v>
      </c>
      <c r="L382" s="47">
        <v>1.2348751316215334</v>
      </c>
      <c r="M382" s="47">
        <v>1</v>
      </c>
      <c r="N382" s="47">
        <v>0.93209243907646078</v>
      </c>
      <c r="O382" s="47">
        <v>0.80979847629361768</v>
      </c>
      <c r="P382" s="47">
        <v>0.6557735722074659</v>
      </c>
      <c r="Q382" s="47">
        <v>0.53104443956722902</v>
      </c>
      <c r="R382" s="47">
        <v>0.53104443956722902</v>
      </c>
      <c r="S382" s="47">
        <v>0.53104443956722902</v>
      </c>
      <c r="T382" s="47">
        <v>0.53104443956722902</v>
      </c>
      <c r="U382" s="47">
        <v>0.53104443956722902</v>
      </c>
      <c r="V382" s="47">
        <v>0.53104443956722902</v>
      </c>
      <c r="W382" s="47">
        <v>0.53104443956722902</v>
      </c>
      <c r="X382" s="47">
        <v>1.4355691806111059</v>
      </c>
    </row>
    <row r="383" spans="1:24" x14ac:dyDescent="0.3">
      <c r="A383" s="38">
        <f t="shared" si="6"/>
        <v>81</v>
      </c>
      <c r="C383" s="41" t="s">
        <v>19</v>
      </c>
      <c r="D383" s="47">
        <v>1.8360347736173355</v>
      </c>
      <c r="E383" s="47">
        <v>1.7750919404356276</v>
      </c>
      <c r="F383" s="47">
        <v>1.7512850169302492</v>
      </c>
      <c r="G383" s="47">
        <v>1.716171960507888</v>
      </c>
      <c r="H383" s="47">
        <v>1.6592076900031971</v>
      </c>
      <c r="I383" s="47">
        <v>1.604134213771343</v>
      </c>
      <c r="J383" s="47">
        <v>1.4994106855295959</v>
      </c>
      <c r="K383" s="47">
        <v>1.3100274655547834</v>
      </c>
      <c r="L383" s="47">
        <v>1.2245042611316612</v>
      </c>
      <c r="M383" s="47">
        <v>1</v>
      </c>
      <c r="N383" s="47">
        <v>0.93471647986639428</v>
      </c>
      <c r="O383" s="47">
        <v>0.81665701928698953</v>
      </c>
      <c r="P383" s="47">
        <v>0.66692868715071096</v>
      </c>
      <c r="Q383" s="47">
        <v>0.54465199372548478</v>
      </c>
      <c r="R383" s="47">
        <v>0.54465199372548478</v>
      </c>
      <c r="S383" s="47">
        <v>0.54465199372548478</v>
      </c>
      <c r="T383" s="47">
        <v>0.54465199372548478</v>
      </c>
      <c r="U383" s="47">
        <v>0.54465199372548478</v>
      </c>
      <c r="V383" s="47">
        <v>0.54465199372548478</v>
      </c>
      <c r="W383" s="47">
        <v>0.54465199372548478</v>
      </c>
      <c r="X383" s="47">
        <v>1.4355691806111059</v>
      </c>
    </row>
    <row r="384" spans="1:24" x14ac:dyDescent="0.3">
      <c r="A384" s="38">
        <f t="shared" si="6"/>
        <v>82</v>
      </c>
      <c r="C384" s="41" t="s">
        <v>18</v>
      </c>
      <c r="D384" s="47">
        <v>1.7901633861878221</v>
      </c>
      <c r="E384" s="47">
        <v>1.7331776402441528</v>
      </c>
      <c r="F384" s="47">
        <v>1.710894540398751</v>
      </c>
      <c r="G384" s="47">
        <v>1.6780059048348344</v>
      </c>
      <c r="H384" s="47">
        <v>1.6245904350946525</v>
      </c>
      <c r="I384" s="47">
        <v>1.5728753243337481</v>
      </c>
      <c r="J384" s="47">
        <v>1.4743313946451828</v>
      </c>
      <c r="K384" s="47">
        <v>1.2953786723714549</v>
      </c>
      <c r="L384" s="47">
        <v>1.2142204884802354</v>
      </c>
      <c r="M384" s="47">
        <v>1</v>
      </c>
      <c r="N384" s="47">
        <v>0.93734790789581024</v>
      </c>
      <c r="O384" s="47">
        <v>0.82357365032741059</v>
      </c>
      <c r="P384" s="47">
        <v>0.67827355751361662</v>
      </c>
      <c r="Q384" s="47">
        <v>0.55860822968204815</v>
      </c>
      <c r="R384" s="47">
        <v>0.55860822968204815</v>
      </c>
      <c r="S384" s="47">
        <v>0.55860822968204815</v>
      </c>
      <c r="T384" s="47">
        <v>0.55860822968204815</v>
      </c>
      <c r="U384" s="47">
        <v>0.55860822968204815</v>
      </c>
      <c r="V384" s="47">
        <v>0.55860822968204815</v>
      </c>
      <c r="W384" s="47">
        <v>0.55860822968204815</v>
      </c>
      <c r="X384" s="47">
        <v>1.4355691806111059</v>
      </c>
    </row>
    <row r="385" spans="1:24" x14ac:dyDescent="0.3">
      <c r="A385" s="38">
        <f t="shared" si="6"/>
        <v>83</v>
      </c>
      <c r="C385" s="41" t="s">
        <v>17</v>
      </c>
      <c r="D385" s="47">
        <v>1.7454380468696755</v>
      </c>
      <c r="E385" s="47">
        <v>1.6922530400904727</v>
      </c>
      <c r="F385" s="47">
        <v>1.6714356030391599</v>
      </c>
      <c r="G385" s="47">
        <v>1.6406886264633325</v>
      </c>
      <c r="H385" s="47">
        <v>1.5906954251133858</v>
      </c>
      <c r="I385" s="47">
        <v>1.5422255598437338</v>
      </c>
      <c r="J385" s="47">
        <v>1.4496715824515225</v>
      </c>
      <c r="K385" s="47">
        <v>1.2808936827322297</v>
      </c>
      <c r="L385" s="47">
        <v>1.2040230821921651</v>
      </c>
      <c r="M385" s="47">
        <v>1</v>
      </c>
      <c r="N385" s="47">
        <v>0.93998674396137738</v>
      </c>
      <c r="O385" s="47">
        <v>0.83054886138835382</v>
      </c>
      <c r="P385" s="47">
        <v>0.6898114111534922</v>
      </c>
      <c r="Q385" s="47">
        <v>0.57292208210622653</v>
      </c>
      <c r="R385" s="47">
        <v>0.57292208210622653</v>
      </c>
      <c r="S385" s="47">
        <v>0.57292208210622653</v>
      </c>
      <c r="T385" s="47">
        <v>0.57292208210622653</v>
      </c>
      <c r="U385" s="47">
        <v>0.57292208210622653</v>
      </c>
      <c r="V385" s="47">
        <v>0.57292208210622653</v>
      </c>
      <c r="W385" s="47">
        <v>0.57292208210622653</v>
      </c>
      <c r="X385" s="47">
        <v>1.4355691806111059</v>
      </c>
    </row>
    <row r="386" spans="1:24" x14ac:dyDescent="0.3">
      <c r="A386" s="38">
        <f t="shared" si="6"/>
        <v>84</v>
      </c>
      <c r="C386" s="41" t="s">
        <v>16</v>
      </c>
      <c r="D386" s="47">
        <v>1.7018301228626447</v>
      </c>
      <c r="E386" s="47">
        <v>1.6522947707149271</v>
      </c>
      <c r="F386" s="47">
        <v>1.6328867204496214</v>
      </c>
      <c r="G386" s="47">
        <v>1.6042012493818343</v>
      </c>
      <c r="H386" s="47">
        <v>1.5575075913390031</v>
      </c>
      <c r="I386" s="47">
        <v>1.5121730506153133</v>
      </c>
      <c r="J386" s="47">
        <v>1.4254242327066939</v>
      </c>
      <c r="K386" s="47">
        <v>1.2665706649776141</v>
      </c>
      <c r="L386" s="47">
        <v>1.1939113169355142</v>
      </c>
      <c r="M386" s="47">
        <v>1</v>
      </c>
      <c r="N386" s="47">
        <v>0.94263300891831092</v>
      </c>
      <c r="O386" s="47">
        <v>0.83758314861003302</v>
      </c>
      <c r="P386" s="47">
        <v>0.70154553083549731</v>
      </c>
      <c r="Q386" s="47">
        <v>0.5876027146104934</v>
      </c>
      <c r="R386" s="47">
        <v>0.5876027146104934</v>
      </c>
      <c r="S386" s="47">
        <v>0.5876027146104934</v>
      </c>
      <c r="T386" s="47">
        <v>0.5876027146104934</v>
      </c>
      <c r="U386" s="47">
        <v>0.5876027146104934</v>
      </c>
      <c r="V386" s="47">
        <v>0.5876027146104934</v>
      </c>
      <c r="W386" s="47">
        <v>0.5876027146104934</v>
      </c>
      <c r="X386" s="47">
        <v>1.4355691806111059</v>
      </c>
    </row>
    <row r="387" spans="1:24" x14ac:dyDescent="0.3">
      <c r="A387" s="38">
        <f t="shared" si="6"/>
        <v>85</v>
      </c>
      <c r="C387" s="41" t="s">
        <v>15</v>
      </c>
      <c r="D387" s="47">
        <v>1.6593116967267163</v>
      </c>
      <c r="E387" s="47">
        <v>1.6132800146637281</v>
      </c>
      <c r="F387" s="47">
        <v>1.5952269037302864</v>
      </c>
      <c r="G387" s="47">
        <v>1.5685253173635956</v>
      </c>
      <c r="H387" s="47">
        <v>1.5250121794407692</v>
      </c>
      <c r="I387" s="47">
        <v>1.4827061582606131</v>
      </c>
      <c r="J387" s="47">
        <v>1.4015824465231352</v>
      </c>
      <c r="K387" s="47">
        <v>1.2524078079298273</v>
      </c>
      <c r="L387" s="47">
        <v>1.1838844734699137</v>
      </c>
      <c r="M387" s="47">
        <v>1</v>
      </c>
      <c r="N387" s="47">
        <v>0.94528672368054001</v>
      </c>
      <c r="O387" s="47">
        <v>0.84467701233469483</v>
      </c>
      <c r="P387" s="47">
        <v>0.71347925516666622</v>
      </c>
      <c r="Q387" s="47">
        <v>0.60265952561696312</v>
      </c>
      <c r="R387" s="47">
        <v>0.60265952561696312</v>
      </c>
      <c r="S387" s="47">
        <v>0.60265952561696312</v>
      </c>
      <c r="T387" s="47">
        <v>0.60265952561696312</v>
      </c>
      <c r="U387" s="47">
        <v>0.60265952561696312</v>
      </c>
      <c r="V387" s="47">
        <v>0.60265952561696312</v>
      </c>
      <c r="W387" s="47">
        <v>0.60265952561696312</v>
      </c>
      <c r="X387" s="47">
        <v>1.4355691806111066</v>
      </c>
    </row>
    <row r="388" spans="1:24" x14ac:dyDescent="0.3">
      <c r="A388" s="38">
        <f t="shared" si="6"/>
        <v>86</v>
      </c>
      <c r="C388" s="41" t="s">
        <v>14</v>
      </c>
      <c r="D388" s="47">
        <v>1.6178555485095911</v>
      </c>
      <c r="E388" s="47">
        <v>1.5751864932594626</v>
      </c>
      <c r="F388" s="47">
        <v>1.5584356480553692</v>
      </c>
      <c r="G388" s="47">
        <v>1.5336427846310487</v>
      </c>
      <c r="H388" s="47">
        <v>1.4931947429182597</v>
      </c>
      <c r="I388" s="47">
        <v>1.4538134711826749</v>
      </c>
      <c r="J388" s="47">
        <v>1.3781394404047504</v>
      </c>
      <c r="K388" s="47">
        <v>1.2384033206637679</v>
      </c>
      <c r="L388" s="47">
        <v>1.1739418385954004</v>
      </c>
      <c r="M388" s="47">
        <v>1</v>
      </c>
      <c r="N388" s="47">
        <v>0.94794790922086836</v>
      </c>
      <c r="O388" s="47">
        <v>0.85183095714220358</v>
      </c>
      <c r="P388" s="47">
        <v>0.72561597954580404</v>
      </c>
      <c r="Q388" s="47">
        <v>0.61810215437418037</v>
      </c>
      <c r="R388" s="47">
        <v>0.61810215437418037</v>
      </c>
      <c r="S388" s="47">
        <v>0.61810215437418037</v>
      </c>
      <c r="T388" s="47">
        <v>0.61810215437418037</v>
      </c>
      <c r="U388" s="47">
        <v>0.61810215437418037</v>
      </c>
      <c r="V388" s="47">
        <v>0.61810215437418037</v>
      </c>
      <c r="W388" s="47">
        <v>0.61810215437418037</v>
      </c>
      <c r="X388" s="47">
        <v>1.4355691806111053</v>
      </c>
    </row>
    <row r="389" spans="1:24" x14ac:dyDescent="0.3">
      <c r="A389" s="38">
        <f t="shared" si="6"/>
        <v>87</v>
      </c>
      <c r="C389" s="41" t="s">
        <v>13</v>
      </c>
      <c r="D389" s="47">
        <v>1.577435138320707</v>
      </c>
      <c r="E389" s="47">
        <v>1.5379924538792666</v>
      </c>
      <c r="F389" s="47">
        <v>1.5224929215088012</v>
      </c>
      <c r="G389" s="47">
        <v>1.4995360067278136</v>
      </c>
      <c r="H389" s="47">
        <v>1.4620411366788886</v>
      </c>
      <c r="I389" s="47">
        <v>1.4254838001561212</v>
      </c>
      <c r="J389" s="47">
        <v>1.3550885443168772</v>
      </c>
      <c r="K389" s="47">
        <v>1.2245554322805539</v>
      </c>
      <c r="L389" s="47">
        <v>1.164082705101694</v>
      </c>
      <c r="M389" s="47">
        <v>1</v>
      </c>
      <c r="N389" s="47">
        <v>0.95061658657114612</v>
      </c>
      <c r="O389" s="47">
        <v>0.85904549188593982</v>
      </c>
      <c r="P389" s="47">
        <v>0.73795915712955684</v>
      </c>
      <c r="Q389" s="47">
        <v>0.6339404871280937</v>
      </c>
      <c r="R389" s="47">
        <v>0.6339404871280937</v>
      </c>
      <c r="S389" s="47">
        <v>0.6339404871280937</v>
      </c>
      <c r="T389" s="47">
        <v>0.6339404871280937</v>
      </c>
      <c r="U389" s="47">
        <v>0.6339404871280937</v>
      </c>
      <c r="V389" s="47">
        <v>0.6339404871280937</v>
      </c>
      <c r="W389" s="47">
        <v>0.6339404871280937</v>
      </c>
      <c r="X389" s="47">
        <v>1.4355691806111066</v>
      </c>
    </row>
    <row r="390" spans="1:24" x14ac:dyDescent="0.3">
      <c r="A390" s="38">
        <f t="shared" si="6"/>
        <v>88</v>
      </c>
      <c r="C390" s="41" t="s">
        <v>12</v>
      </c>
      <c r="D390" s="47">
        <v>1.5380245893405942</v>
      </c>
      <c r="E390" s="47">
        <v>1.5016766575333618</v>
      </c>
      <c r="F390" s="47">
        <v>1.4873791541773347</v>
      </c>
      <c r="G390" s="47">
        <v>1.4661877315936684</v>
      </c>
      <c r="H390" s="47">
        <v>1.4315375107493995</v>
      </c>
      <c r="I390" s="47">
        <v>1.397706173993905</v>
      </c>
      <c r="J390" s="47">
        <v>1.3324231997885003</v>
      </c>
      <c r="K390" s="47">
        <v>1.2108623916835757</v>
      </c>
      <c r="L390" s="47">
        <v>1.1543063717178808</v>
      </c>
      <c r="M390" s="47">
        <v>1</v>
      </c>
      <c r="N390" s="47">
        <v>0.95329277682242719</v>
      </c>
      <c r="O390" s="47">
        <v>0.86632112972898401</v>
      </c>
      <c r="P390" s="47">
        <v>0.75051229981490386</v>
      </c>
      <c r="Q390" s="47">
        <v>0.65018466345114545</v>
      </c>
      <c r="R390" s="47">
        <v>0.65018466345114545</v>
      </c>
      <c r="S390" s="47">
        <v>0.65018466345114545</v>
      </c>
      <c r="T390" s="47">
        <v>0.65018466345114545</v>
      </c>
      <c r="U390" s="47">
        <v>0.65018466345114545</v>
      </c>
      <c r="V390" s="47">
        <v>0.65018466345114545</v>
      </c>
      <c r="W390" s="47">
        <v>0.65018466345114545</v>
      </c>
      <c r="X390" s="47">
        <v>1.4355691806111066</v>
      </c>
    </row>
    <row r="391" spans="1:24" x14ac:dyDescent="0.3">
      <c r="A391" s="38">
        <f t="shared" si="6"/>
        <v>89</v>
      </c>
      <c r="C391" s="41" t="s">
        <v>11</v>
      </c>
      <c r="D391" s="47">
        <v>1.4995986712547611</v>
      </c>
      <c r="E391" s="47">
        <v>1.4662183667369215</v>
      </c>
      <c r="F391" s="47">
        <v>1.4530752274952334</v>
      </c>
      <c r="G391" s="47">
        <v>1.4335810908380457</v>
      </c>
      <c r="H391" s="47">
        <v>1.4016703041185894</v>
      </c>
      <c r="I391" s="47">
        <v>1.3704698352985281</v>
      </c>
      <c r="J391" s="47">
        <v>1.310136958046243</v>
      </c>
      <c r="K391" s="47">
        <v>1.1973224673570799</v>
      </c>
      <c r="L391" s="47">
        <v>1.1446121430625491</v>
      </c>
      <c r="M391" s="47">
        <v>1</v>
      </c>
      <c r="N391" s="47">
        <v>0.9559765011251472</v>
      </c>
      <c r="O391" s="47">
        <v>0.87365838818062636</v>
      </c>
      <c r="P391" s="47">
        <v>0.76327897923837063</v>
      </c>
      <c r="Q391" s="47">
        <v>0.66684508273354837</v>
      </c>
      <c r="R391" s="47">
        <v>0.66684508273354837</v>
      </c>
      <c r="S391" s="47">
        <v>0.66684508273354837</v>
      </c>
      <c r="T391" s="47">
        <v>0.66684508273354837</v>
      </c>
      <c r="U391" s="47">
        <v>0.66684508273354837</v>
      </c>
      <c r="V391" s="47">
        <v>0.66684508273354837</v>
      </c>
      <c r="W391" s="47">
        <v>0.66684508273354837</v>
      </c>
      <c r="X391" s="47">
        <v>1.4355691806111059</v>
      </c>
    </row>
    <row r="392" spans="1:24" x14ac:dyDescent="0.3">
      <c r="A392" s="38">
        <f t="shared" si="6"/>
        <v>90</v>
      </c>
      <c r="C392" s="41" t="s">
        <v>10</v>
      </c>
      <c r="D392" s="47">
        <v>1.4621327841014466</v>
      </c>
      <c r="E392" s="47">
        <v>1.4315973336683006</v>
      </c>
      <c r="F392" s="47">
        <v>1.4195624638346842</v>
      </c>
      <c r="G392" s="47">
        <v>1.4016995912075731</v>
      </c>
      <c r="H392" s="47">
        <v>1.3724262387084816</v>
      </c>
      <c r="I392" s="47">
        <v>1.3437642362960376</v>
      </c>
      <c r="J392" s="47">
        <v>1.2882234781795485</v>
      </c>
      <c r="K392" s="47">
        <v>1.1839339471472097</v>
      </c>
      <c r="L392" s="47">
        <v>1.1349993295943157</v>
      </c>
      <c r="M392" s="47">
        <v>1</v>
      </c>
      <c r="N392" s="47">
        <v>0.95866778068928038</v>
      </c>
      <c r="O392" s="47">
        <v>0.88105778913317057</v>
      </c>
      <c r="P392" s="47">
        <v>0.77626282779223121</v>
      </c>
      <c r="Q392" s="47">
        <v>0.68393241084088696</v>
      </c>
      <c r="R392" s="47">
        <v>0.68393241084088696</v>
      </c>
      <c r="S392" s="47">
        <v>0.68393241084088696</v>
      </c>
      <c r="T392" s="47">
        <v>0.68393241084088696</v>
      </c>
      <c r="U392" s="47">
        <v>0.68393241084088696</v>
      </c>
      <c r="V392" s="47">
        <v>0.68393241084088696</v>
      </c>
      <c r="W392" s="47">
        <v>0.68393241084088696</v>
      </c>
      <c r="X392" s="47">
        <v>1.4355691806111059</v>
      </c>
    </row>
    <row r="393" spans="1:24" x14ac:dyDescent="0.3">
      <c r="A393" s="38">
        <f t="shared" si="6"/>
        <v>91</v>
      </c>
      <c r="C393" s="41" t="s">
        <v>9</v>
      </c>
      <c r="D393" s="47">
        <v>1.4256029425229182</v>
      </c>
      <c r="E393" s="47">
        <v>1.3977937886068756</v>
      </c>
      <c r="F393" s="47">
        <v>1.3868226163362956</v>
      </c>
      <c r="G393" s="47">
        <v>1.3705271062433662</v>
      </c>
      <c r="H393" s="47">
        <v>1.3437923134712775</v>
      </c>
      <c r="I393" s="47">
        <v>1.3175790347512004</v>
      </c>
      <c r="J393" s="47">
        <v>1.2666765253365493</v>
      </c>
      <c r="K393" s="47">
        <v>1.1706951380454971</v>
      </c>
      <c r="L393" s="47">
        <v>1.1254672475627836</v>
      </c>
      <c r="M393" s="47">
        <v>1</v>
      </c>
      <c r="N393" s="47">
        <v>0.96136663678451506</v>
      </c>
      <c r="O393" s="47">
        <v>0.8885198588990606</v>
      </c>
      <c r="P393" s="47">
        <v>0.7894675396580072</v>
      </c>
      <c r="Q393" s="47">
        <v>0.70145758694232174</v>
      </c>
      <c r="R393" s="47">
        <v>0.70145758694232174</v>
      </c>
      <c r="S393" s="47">
        <v>0.70145758694232174</v>
      </c>
      <c r="T393" s="47">
        <v>0.70145758694232174</v>
      </c>
      <c r="U393" s="47">
        <v>0.70145758694232174</v>
      </c>
      <c r="V393" s="47">
        <v>0.70145758694232174</v>
      </c>
      <c r="W393" s="47">
        <v>0.70145758694232174</v>
      </c>
      <c r="X393" s="47">
        <v>1.4355691806111059</v>
      </c>
    </row>
    <row r="394" spans="1:24" x14ac:dyDescent="0.3">
      <c r="A394" s="38">
        <f t="shared" si="6"/>
        <v>92</v>
      </c>
      <c r="C394" s="41" t="s">
        <v>8</v>
      </c>
      <c r="D394" s="47">
        <v>1.3899857604102495</v>
      </c>
      <c r="E394" s="47">
        <v>1.3647884286439047</v>
      </c>
      <c r="F394" s="47">
        <v>1.3548378589741468</v>
      </c>
      <c r="G394" s="47">
        <v>1.3400478681238759</v>
      </c>
      <c r="H394" s="47">
        <v>1.3157557986094843</v>
      </c>
      <c r="I394" s="47">
        <v>1.2919040899622909</v>
      </c>
      <c r="J394" s="47">
        <v>1.2454899689501302</v>
      </c>
      <c r="K394" s="47">
        <v>1.1576043659747814</v>
      </c>
      <c r="L394" s="47">
        <v>1.1160152189599066</v>
      </c>
      <c r="M394" s="47">
        <v>1</v>
      </c>
      <c r="N394" s="47">
        <v>0.96407309074041547</v>
      </c>
      <c r="O394" s="47">
        <v>0.89604512824831217</v>
      </c>
      <c r="P394" s="47">
        <v>0.80289687185753555</v>
      </c>
      <c r="Q394" s="47">
        <v>0.71943183051375481</v>
      </c>
      <c r="R394" s="47">
        <v>0.71943183051375481</v>
      </c>
      <c r="S394" s="47">
        <v>0.71943183051375481</v>
      </c>
      <c r="T394" s="47">
        <v>0.71943183051375481</v>
      </c>
      <c r="U394" s="47">
        <v>0.71943183051375481</v>
      </c>
      <c r="V394" s="47">
        <v>0.71943183051375481</v>
      </c>
      <c r="W394" s="47">
        <v>0.71943183051375481</v>
      </c>
      <c r="X394" s="47">
        <v>1.4355691806111059</v>
      </c>
    </row>
    <row r="395" spans="1:24" x14ac:dyDescent="0.3">
      <c r="A395" s="38">
        <f t="shared" si="6"/>
        <v>93</v>
      </c>
      <c r="C395" s="41" t="s">
        <v>7</v>
      </c>
      <c r="D395" s="47">
        <v>1.355258435931713</v>
      </c>
      <c r="E395" s="47">
        <v>1.3325624066599429</v>
      </c>
      <c r="F395" s="47">
        <v>1.3235907768499593</v>
      </c>
      <c r="G395" s="47">
        <v>1.3102464596891192</v>
      </c>
      <c r="H395" s="47">
        <v>1.2883042299166163</v>
      </c>
      <c r="I395" s="47">
        <v>1.2667294588339115</v>
      </c>
      <c r="J395" s="47">
        <v>1.2246577809936428</v>
      </c>
      <c r="K395" s="47">
        <v>1.1446599755775158</v>
      </c>
      <c r="L395" s="47">
        <v>1.1066425714717656</v>
      </c>
      <c r="M395" s="47">
        <v>1</v>
      </c>
      <c r="N395" s="47">
        <v>0.96678716394659525</v>
      </c>
      <c r="O395" s="47">
        <v>0.90363413244627044</v>
      </c>
      <c r="P395" s="47">
        <v>0.81655464532192457</v>
      </c>
      <c r="Q395" s="47">
        <v>0.73786664852044936</v>
      </c>
      <c r="R395" s="47">
        <v>0.73786664852044936</v>
      </c>
      <c r="S395" s="47">
        <v>0.73786664852044936</v>
      </c>
      <c r="T395" s="47">
        <v>0.73786664852044936</v>
      </c>
      <c r="U395" s="47">
        <v>0.73786664852044936</v>
      </c>
      <c r="V395" s="47">
        <v>0.73786664852044936</v>
      </c>
      <c r="W395" s="47">
        <v>0.73786664852044936</v>
      </c>
      <c r="X395" s="47">
        <v>1.4355691806111059</v>
      </c>
    </row>
    <row r="396" spans="1:24" x14ac:dyDescent="0.3">
      <c r="A396" s="38">
        <f t="shared" si="6"/>
        <v>94</v>
      </c>
      <c r="C396" s="41" t="s">
        <v>6</v>
      </c>
      <c r="D396" s="47">
        <v>1.3213987369352407</v>
      </c>
      <c r="E396" s="47">
        <v>1.3010973205625371</v>
      </c>
      <c r="F396" s="47">
        <v>1.293064356711122</v>
      </c>
      <c r="G396" s="47">
        <v>1.2811078066423014</v>
      </c>
      <c r="H396" s="47">
        <v>1.2614254032359782</v>
      </c>
      <c r="I396" s="47">
        <v>1.242045392026347</v>
      </c>
      <c r="J396" s="47">
        <v>1.2041740342658076</v>
      </c>
      <c r="K396" s="47">
        <v>1.1318603300064463</v>
      </c>
      <c r="L396" s="47">
        <v>1.0973486384307436</v>
      </c>
      <c r="M396" s="47">
        <v>1</v>
      </c>
      <c r="N396" s="47">
        <v>0.96950887785288253</v>
      </c>
      <c r="O396" s="47">
        <v>0.91128741129167734</v>
      </c>
      <c r="P396" s="47">
        <v>0.83044474597868789</v>
      </c>
      <c r="Q396" s="47">
        <v>0.75677384278369308</v>
      </c>
      <c r="R396" s="47">
        <v>0.75677384278369308</v>
      </c>
      <c r="S396" s="47">
        <v>0.75677384278369308</v>
      </c>
      <c r="T396" s="47">
        <v>0.75677384278369308</v>
      </c>
      <c r="U396" s="47">
        <v>0.75677384278369308</v>
      </c>
      <c r="V396" s="47">
        <v>0.75677384278369308</v>
      </c>
      <c r="W396" s="47">
        <v>0.75677384278369308</v>
      </c>
      <c r="X396" s="47">
        <v>1.4355691806111059</v>
      </c>
    </row>
    <row r="397" spans="1:24" x14ac:dyDescent="0.3">
      <c r="A397" s="38">
        <f t="shared" si="6"/>
        <v>95</v>
      </c>
      <c r="C397" s="41" t="s">
        <v>5</v>
      </c>
      <c r="D397" s="47">
        <v>1.2883849867155743</v>
      </c>
      <c r="E397" s="47">
        <v>1.2703752027780373</v>
      </c>
      <c r="F397" s="47">
        <v>1.2632419776874029</v>
      </c>
      <c r="G397" s="47">
        <v>1.2526171699248587</v>
      </c>
      <c r="H397" s="47">
        <v>1.2351073690350598</v>
      </c>
      <c r="I397" s="47">
        <v>1.2178423301799535</v>
      </c>
      <c r="J397" s="47">
        <v>1.1840329007042969</v>
      </c>
      <c r="K397" s="47">
        <v>1.1192038107176274</v>
      </c>
      <c r="L397" s="47">
        <v>1.0881327587681091</v>
      </c>
      <c r="M397" s="47">
        <v>1</v>
      </c>
      <c r="N397" s="47">
        <v>0.97223825396949315</v>
      </c>
      <c r="O397" s="47">
        <v>0.91900550915507184</v>
      </c>
      <c r="P397" s="47">
        <v>0.84457112585737326</v>
      </c>
      <c r="Q397" s="47">
        <v>0.77616551753622764</v>
      </c>
      <c r="R397" s="47">
        <v>0.77616551753622764</v>
      </c>
      <c r="S397" s="47">
        <v>0.77616551753622764</v>
      </c>
      <c r="T397" s="47">
        <v>0.77616551753622764</v>
      </c>
      <c r="U397" s="47">
        <v>0.77616551753622764</v>
      </c>
      <c r="V397" s="47">
        <v>0.77616551753622764</v>
      </c>
      <c r="W397" s="47">
        <v>0.77616551753622764</v>
      </c>
      <c r="X397" s="47">
        <v>1.4355691806111066</v>
      </c>
    </row>
    <row r="398" spans="1:24" x14ac:dyDescent="0.3">
      <c r="A398" s="38">
        <f t="shared" si="6"/>
        <v>96</v>
      </c>
      <c r="C398" s="41" t="s">
        <v>4</v>
      </c>
      <c r="D398" s="47">
        <v>1.2561960501370146</v>
      </c>
      <c r="E398" s="47">
        <v>1.2403785099915341</v>
      </c>
      <c r="F398" s="47">
        <v>1.2341074022412986</v>
      </c>
      <c r="G398" s="47">
        <v>1.2247601382610691</v>
      </c>
      <c r="H398" s="47">
        <v>1.2093384270931229</v>
      </c>
      <c r="I398" s="47">
        <v>1.1941109002131192</v>
      </c>
      <c r="J398" s="47">
        <v>1.1642286497275272</v>
      </c>
      <c r="K398" s="47">
        <v>1.1066888172657519</v>
      </c>
      <c r="L398" s="47">
        <v>1.078994276966994</v>
      </c>
      <c r="M398" s="47">
        <v>1</v>
      </c>
      <c r="N398" s="47">
        <v>0.97497531386719716</v>
      </c>
      <c r="O398" s="47">
        <v>0.92678897501750901</v>
      </c>
      <c r="P398" s="47">
        <v>0.85893780421400612</v>
      </c>
      <c r="Q398" s="47">
        <v>0.79605408717128867</v>
      </c>
      <c r="R398" s="47">
        <v>0.79605408717128867</v>
      </c>
      <c r="S398" s="47">
        <v>0.79605408717128867</v>
      </c>
      <c r="T398" s="47">
        <v>0.79605408717128867</v>
      </c>
      <c r="U398" s="47">
        <v>0.79605408717128867</v>
      </c>
      <c r="V398" s="47">
        <v>0.79605408717128867</v>
      </c>
      <c r="W398" s="47">
        <v>0.79605408717128867</v>
      </c>
      <c r="X398" s="47">
        <v>1.4355691806111059</v>
      </c>
    </row>
    <row r="399" spans="1:24" x14ac:dyDescent="0.3">
      <c r="A399" s="38">
        <f t="shared" si="6"/>
        <v>97</v>
      </c>
      <c r="C399" s="41" t="s">
        <v>3</v>
      </c>
      <c r="D399" s="47">
        <v>1.2248113201028823</v>
      </c>
      <c r="E399" s="47">
        <v>1.211090113129071</v>
      </c>
      <c r="F399" s="47">
        <v>1.2056447673271105</v>
      </c>
      <c r="G399" s="47">
        <v>1.1975226208684797</v>
      </c>
      <c r="H399" s="47">
        <v>1.1841071212996337</v>
      </c>
      <c r="I399" s="47">
        <v>1.170841911692369</v>
      </c>
      <c r="J399" s="47">
        <v>1.1447556466041902</v>
      </c>
      <c r="K399" s="47">
        <v>1.0943137671017757</v>
      </c>
      <c r="L399" s="47">
        <v>1.0699325430157685</v>
      </c>
      <c r="M399" s="47">
        <v>1</v>
      </c>
      <c r="N399" s="47">
        <v>0.9777200791774926</v>
      </c>
      <c r="O399" s="47">
        <v>0.93463836250960852</v>
      </c>
      <c r="P399" s="47">
        <v>0.87354886867464354</v>
      </c>
      <c r="Q399" s="47">
        <v>0.81645228419018956</v>
      </c>
      <c r="R399" s="47">
        <v>0.81645228419018956</v>
      </c>
      <c r="S399" s="47">
        <v>0.81645228419018956</v>
      </c>
      <c r="T399" s="47">
        <v>0.81645228419018956</v>
      </c>
      <c r="U399" s="47">
        <v>0.81645228419018956</v>
      </c>
      <c r="V399" s="47">
        <v>0.81645228419018956</v>
      </c>
      <c r="W399" s="47">
        <v>0.81645228419018956</v>
      </c>
      <c r="X399" s="47">
        <v>1.4355691806111059</v>
      </c>
    </row>
    <row r="400" spans="1:24" x14ac:dyDescent="0.3">
      <c r="A400" s="38">
        <f t="shared" si="6"/>
        <v>98</v>
      </c>
      <c r="C400" s="41" t="s">
        <v>2</v>
      </c>
      <c r="D400" s="47">
        <v>1.1942107043630181</v>
      </c>
      <c r="E400" s="47">
        <v>1.1824932875763841</v>
      </c>
      <c r="F400" s="47">
        <v>1.1778385757539047</v>
      </c>
      <c r="G400" s="47">
        <v>1.1708908403304259</v>
      </c>
      <c r="H400" s="47">
        <v>1.1594022345612101</v>
      </c>
      <c r="I400" s="47">
        <v>1.1480263532731969</v>
      </c>
      <c r="J400" s="47">
        <v>1.1256083508500454</v>
      </c>
      <c r="K400" s="47">
        <v>1.0820770953727956</v>
      </c>
      <c r="L400" s="47">
        <v>1.0609469123618034</v>
      </c>
      <c r="M400" s="47">
        <v>1</v>
      </c>
      <c r="N400" s="47">
        <v>0.98047257159277323</v>
      </c>
      <c r="O400" s="47">
        <v>0.94255422995093219</v>
      </c>
      <c r="P400" s="47">
        <v>0.8884084763983956</v>
      </c>
      <c r="Q400" s="47">
        <v>0.83737316735357104</v>
      </c>
      <c r="R400" s="47">
        <v>0.83737316735357104</v>
      </c>
      <c r="S400" s="47">
        <v>0.83737316735357104</v>
      </c>
      <c r="T400" s="47">
        <v>0.83737316735357104</v>
      </c>
      <c r="U400" s="47">
        <v>0.83737316735357104</v>
      </c>
      <c r="V400" s="47">
        <v>0.83737316735357104</v>
      </c>
      <c r="W400" s="47">
        <v>0.83737316735357104</v>
      </c>
      <c r="X400" s="47">
        <v>1.4355691806111059</v>
      </c>
    </row>
    <row r="401" spans="1:24" x14ac:dyDescent="0.3">
      <c r="A401" s="38">
        <f t="shared" si="6"/>
        <v>99</v>
      </c>
      <c r="C401" s="41" t="s">
        <v>1</v>
      </c>
      <c r="D401" s="47">
        <v>1.1643746126508889</v>
      </c>
      <c r="E401" s="47">
        <v>1.1545717036286161</v>
      </c>
      <c r="F401" s="47">
        <v>1.1506736877476864</v>
      </c>
      <c r="G401" s="47">
        <v>1.1448513256270785</v>
      </c>
      <c r="H401" s="47">
        <v>1.1352127838148349</v>
      </c>
      <c r="I401" s="47">
        <v>1.1256553892102579</v>
      </c>
      <c r="J401" s="47">
        <v>1.1067813146515402</v>
      </c>
      <c r="K401" s="47">
        <v>1.0699772547241733</v>
      </c>
      <c r="L401" s="47">
        <v>1.0520367458656279</v>
      </c>
      <c r="M401" s="47">
        <v>1</v>
      </c>
      <c r="N401" s="47">
        <v>0.9832328128665031</v>
      </c>
      <c r="O401" s="47">
        <v>0.95053714038970005</v>
      </c>
      <c r="P401" s="47">
        <v>0.90352085526022929</v>
      </c>
      <c r="Q401" s="47">
        <v>0.85883013004151409</v>
      </c>
      <c r="R401" s="47">
        <v>0.85883013004151409</v>
      </c>
      <c r="S401" s="47">
        <v>0.85883013004151409</v>
      </c>
      <c r="T401" s="47">
        <v>0.85883013004151409</v>
      </c>
      <c r="U401" s="47">
        <v>0.85883013004151409</v>
      </c>
      <c r="V401" s="47">
        <v>0.85883013004151409</v>
      </c>
      <c r="W401" s="47">
        <v>0.85883013004151409</v>
      </c>
      <c r="X401" s="47">
        <v>1.4355691806111059</v>
      </c>
    </row>
    <row r="402" spans="1:24" x14ac:dyDescent="0.3">
      <c r="A402" s="38">
        <f t="shared" si="6"/>
        <v>100</v>
      </c>
      <c r="C402" s="41" t="s">
        <v>0</v>
      </c>
      <c r="D402" s="47">
        <v>1.1352839441420519</v>
      </c>
      <c r="E402" s="47">
        <v>1.1273094171655296</v>
      </c>
      <c r="F402" s="47">
        <v>1.1241353127081675</v>
      </c>
      <c r="G402" s="47">
        <v>1.119390905321457</v>
      </c>
      <c r="H402" s="47">
        <v>1.111528015145109</v>
      </c>
      <c r="I402" s="47">
        <v>1.1037203559355599</v>
      </c>
      <c r="J402" s="47">
        <v>1.0882691813157854</v>
      </c>
      <c r="K402" s="47">
        <v>1.058012715103867</v>
      </c>
      <c r="L402" s="47">
        <v>1.0432014097554623</v>
      </c>
      <c r="M402" s="47">
        <v>1</v>
      </c>
      <c r="N402" s="47">
        <v>0.98600082481338547</v>
      </c>
      <c r="O402" s="47">
        <v>0.95858766164283604</v>
      </c>
      <c r="P402" s="47">
        <v>0.91889030505388103</v>
      </c>
      <c r="Q402" s="47">
        <v>0.88083690882787213</v>
      </c>
      <c r="R402" s="47">
        <v>0.88083690882787213</v>
      </c>
      <c r="S402" s="47">
        <v>0.88083690882787213</v>
      </c>
      <c r="T402" s="47">
        <v>0.88083690882787213</v>
      </c>
      <c r="U402" s="47">
        <v>0.88083690882787213</v>
      </c>
      <c r="V402" s="47">
        <v>0.88083690882787213</v>
      </c>
      <c r="W402" s="47">
        <v>0.88083690882787213</v>
      </c>
      <c r="X402" s="47">
        <v>1.4355691806111059</v>
      </c>
    </row>
  </sheetData>
  <sheetProtection sheet="1" objects="1" scenarios="1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S135"/>
  <sheetViews>
    <sheetView zoomScale="90" zoomScaleNormal="90" workbookViewId="0"/>
  </sheetViews>
  <sheetFormatPr defaultColWidth="9.109375" defaultRowHeight="14.4" x14ac:dyDescent="0.3"/>
  <cols>
    <col min="1" max="1" width="20.77734375" style="1" customWidth="1"/>
    <col min="2" max="2" width="18.77734375" style="1" customWidth="1"/>
    <col min="3" max="3" width="20.77734375" style="1" customWidth="1"/>
    <col min="4" max="4" width="18.77734375" style="1" customWidth="1"/>
    <col min="5" max="5" width="3.77734375" style="1" customWidth="1"/>
    <col min="6" max="6" width="4.33203125" style="1" customWidth="1"/>
    <col min="7" max="7" width="7" style="1" customWidth="1"/>
    <col min="8" max="8" width="5.88671875" style="1" customWidth="1"/>
    <col min="9" max="19" width="15.77734375" style="1" customWidth="1"/>
    <col min="20" max="16384" width="9.109375" style="1"/>
  </cols>
  <sheetData>
    <row r="1" spans="1:19" x14ac:dyDescent="0.3">
      <c r="J1" s="43" t="s">
        <v>200</v>
      </c>
      <c r="K1" s="43"/>
      <c r="L1" s="43"/>
      <c r="M1" s="43"/>
      <c r="N1" s="43"/>
      <c r="O1" s="43"/>
      <c r="P1" s="43"/>
      <c r="Q1" s="43"/>
      <c r="R1" s="43"/>
      <c r="S1" s="28"/>
    </row>
    <row r="2" spans="1:19" x14ac:dyDescent="0.3">
      <c r="J2" s="2" t="s">
        <v>184</v>
      </c>
      <c r="K2" s="3"/>
      <c r="L2" s="3"/>
      <c r="M2" s="3"/>
      <c r="N2" s="3"/>
      <c r="O2" s="3"/>
      <c r="P2" s="4"/>
      <c r="Q2" s="3"/>
      <c r="R2" s="4"/>
    </row>
    <row r="3" spans="1:19" ht="43.2" x14ac:dyDescent="0.3">
      <c r="A3" s="5" t="s">
        <v>177</v>
      </c>
      <c r="B3" s="6"/>
      <c r="C3" s="6"/>
      <c r="D3" s="7"/>
      <c r="E3" s="8"/>
      <c r="G3" s="10" t="s">
        <v>181</v>
      </c>
      <c r="H3" s="10" t="s">
        <v>186</v>
      </c>
      <c r="I3" s="10" t="s">
        <v>183</v>
      </c>
      <c r="J3" s="10" t="s">
        <v>191</v>
      </c>
      <c r="K3" s="10" t="s">
        <v>192</v>
      </c>
      <c r="L3" s="10" t="s">
        <v>193</v>
      </c>
      <c r="M3" s="10" t="s">
        <v>194</v>
      </c>
      <c r="N3" s="10" t="s">
        <v>195</v>
      </c>
      <c r="O3" s="10" t="s">
        <v>196</v>
      </c>
      <c r="P3" s="10" t="s">
        <v>197</v>
      </c>
      <c r="Q3" s="10" t="s">
        <v>198</v>
      </c>
      <c r="R3" s="10" t="s">
        <v>199</v>
      </c>
      <c r="S3" s="9" t="s">
        <v>201</v>
      </c>
    </row>
    <row r="4" spans="1:19" x14ac:dyDescent="0.3">
      <c r="A4" s="11" t="s">
        <v>169</v>
      </c>
      <c r="B4" s="12">
        <v>65</v>
      </c>
      <c r="C4" s="11" t="s">
        <v>172</v>
      </c>
      <c r="D4" s="13" t="s">
        <v>132</v>
      </c>
      <c r="E4" s="14"/>
      <c r="G4" s="23">
        <f>B4</f>
        <v>65</v>
      </c>
      <c r="H4" s="23">
        <v>1</v>
      </c>
      <c r="I4" s="24">
        <f>'Model 1'!EMBLEMBase</f>
        <v>3.9069130471992169E-4</v>
      </c>
      <c r="J4" s="24">
        <f>INDEX('Model 1'!EMBLEMFac28,MATCH($B$6,'Model 1'!$D$8:$D$16,0))</f>
        <v>1</v>
      </c>
      <c r="K4" s="24">
        <f>INDEX('Model 1'!EMBLEMFac1Fac3,MATCH($G4,'Model 1'!$A$22:$A$87,1),MATCH($B$8,'Model 1'!$D$21:$E$21,0))</f>
        <v>1</v>
      </c>
      <c r="L4" s="24">
        <f>INDEX('Model 1'!EMBLEMFac10Fac3,MATCH($G4,'Model 1'!$A$93:$A$158,1),MATCH($D$4,'Model 1'!$D$92:$H$92,0))</f>
        <v>1</v>
      </c>
      <c r="M4" s="24">
        <f>INDEX('Model 1'!EMBLEMFac22Fac30,MATCH($B$9,'Model 1'!$C$164:$C$185,0),MATCH($D$5,'Model 1'!$D$163:$H$163,0))</f>
        <v>0.9381147365003728</v>
      </c>
      <c r="N4" s="24">
        <f>INDEX('Model 1'!EMBLEMFac8Fac5,MATCH($H4,'Model 1'!$A$191:$A$210,1),MATCH($D$6,'Model 1'!$D$190:$F$190,0))</f>
        <v>1</v>
      </c>
      <c r="O4" s="24">
        <f>INDEX('Model 1'!EMBLEMFac9Fac5,MATCH($H4,'Model 1'!$A$216:$A$235,1),MATCH($D$7,'Model 1'!$D$213:$H$213,0))</f>
        <v>1</v>
      </c>
      <c r="P4" s="24">
        <f>INDEX('Model 1'!EMBLEMFac7Fac3,MATCH($G4,'Model 1'!$A$241:$A$306,1),MATCH($D$8,'Model 1'!$D$240:$E$240,0))</f>
        <v>2.1132723655321355</v>
      </c>
      <c r="Q4" s="24">
        <f>INDEX('Model 1'!EMBLEMFac11Fac5,MATCH($H4,'Model 1'!$A$312:$A$331,1),MATCH($B$7,'Model 1'!$D$309:$F$309,0))</f>
        <v>1.6072638678728639</v>
      </c>
      <c r="R4" s="24">
        <f>INDEX('Model 1'!EMBLEMFac27Fac3,MATCH(G4,'Model 1'!$A$337:$A$402,1),MATCH($B$5,'Model 1'!$D$336:$X$336,0))</f>
        <v>0.8936043314859804</v>
      </c>
      <c r="S4" s="24">
        <f>PRODUCT(I4:R4)</f>
        <v>1.1124426338607334E-3</v>
      </c>
    </row>
    <row r="5" spans="1:19" x14ac:dyDescent="0.3">
      <c r="A5" s="11" t="s">
        <v>190</v>
      </c>
      <c r="B5" s="13" t="s">
        <v>154</v>
      </c>
      <c r="C5" s="11" t="s">
        <v>173</v>
      </c>
      <c r="D5" s="13" t="s">
        <v>125</v>
      </c>
      <c r="E5" s="14"/>
      <c r="G5" s="25">
        <f>G4+1</f>
        <v>66</v>
      </c>
      <c r="H5" s="25">
        <f>H4+1</f>
        <v>2</v>
      </c>
      <c r="I5" s="24">
        <f t="shared" ref="I5" si="0">I4</f>
        <v>3.9069130471992169E-4</v>
      </c>
      <c r="J5" s="24">
        <f>J4</f>
        <v>1</v>
      </c>
      <c r="K5" s="24">
        <f>INDEX('Model 1'!EMBLEMFac1Fac3,MATCH($G5,'Model 1'!$A$22:$A$87,1),MATCH($B$8,'Model 1'!$D$21:$E$21,0))</f>
        <v>1.1682050573986662</v>
      </c>
      <c r="L5" s="24">
        <f>INDEX('Model 1'!EMBLEMFac10Fac3,MATCH($G5,'Model 1'!$A$93:$A$158,1),MATCH($D$4,'Model 1'!$D$92:$H$92,0))</f>
        <v>1</v>
      </c>
      <c r="M5" s="24">
        <f>M4</f>
        <v>0.9381147365003728</v>
      </c>
      <c r="N5" s="24">
        <f>INDEX('Model 1'!EMBLEMFac8Fac5,MATCH($H5,'Model 1'!$A$191:$A$210,1),MATCH($D$6,'Model 1'!$D$190:$F$190,0))</f>
        <v>1.4301073098988755</v>
      </c>
      <c r="O5" s="24">
        <f>INDEX('Model 1'!EMBLEMFac9Fac5,MATCH($H5,'Model 1'!$A$216:$A$235,1),MATCH($D$7,'Model 1'!$D$213:$H$213,0))</f>
        <v>1</v>
      </c>
      <c r="P5" s="24">
        <f>INDEX('Model 1'!EMBLEMFac7Fac3,MATCH($G5,'Model 1'!$A$241:$A$306,1),MATCH($D$8,'Model 1'!$D$240:$E$240,0))</f>
        <v>2.0586514209447637</v>
      </c>
      <c r="Q5" s="24">
        <f>INDEX('Model 1'!EMBLEMFac11Fac5,MATCH($H5,'Model 1'!$A$312:$A$331,1),MATCH($B$7,'Model 1'!$D$309:$F$309,0))</f>
        <v>1.554158354833064</v>
      </c>
      <c r="R5" s="24">
        <f>INDEX('Model 1'!EMBLEMFac27Fac3,MATCH(G5,'Model 1'!$A$337:$A$402,1),MATCH($B$5,'Model 1'!$D$336:$X$336,0))</f>
        <v>0.89612001997091628</v>
      </c>
      <c r="S5" s="24">
        <f t="shared" ref="S5:S68" si="1">PRODUCT(I5:R5)</f>
        <v>1.7555842504331873E-3</v>
      </c>
    </row>
    <row r="6" spans="1:19" x14ac:dyDescent="0.3">
      <c r="A6" s="11" t="s">
        <v>189</v>
      </c>
      <c r="B6" s="13" t="s">
        <v>155</v>
      </c>
      <c r="C6" s="11" t="s">
        <v>174</v>
      </c>
      <c r="D6" s="13" t="s">
        <v>96</v>
      </c>
      <c r="E6" s="14"/>
      <c r="G6" s="25">
        <f t="shared" ref="G6:G69" si="2">G5+1</f>
        <v>67</v>
      </c>
      <c r="H6" s="25">
        <f t="shared" ref="H6:H69" si="3">H5+1</f>
        <v>3</v>
      </c>
      <c r="I6" s="24">
        <f t="shared" ref="I6:J69" si="4">I5</f>
        <v>3.9069130471992169E-4</v>
      </c>
      <c r="J6" s="24">
        <f t="shared" si="4"/>
        <v>1</v>
      </c>
      <c r="K6" s="24">
        <f>INDEX('Model 1'!EMBLEMFac1Fac3,MATCH($G6,'Model 1'!$A$22:$A$87,1),MATCH($B$8,'Model 1'!$D$21:$E$21,0))</f>
        <v>1.3781088695303547</v>
      </c>
      <c r="L6" s="24">
        <f>INDEX('Model 1'!EMBLEMFac10Fac3,MATCH($G6,'Model 1'!$A$93:$A$158,1),MATCH($D$4,'Model 1'!$D$92:$H$92,0))</f>
        <v>1</v>
      </c>
      <c r="M6" s="24">
        <f t="shared" ref="M6:M69" si="5">M5</f>
        <v>0.9381147365003728</v>
      </c>
      <c r="N6" s="24">
        <f>INDEX('Model 1'!EMBLEMFac8Fac5,MATCH($H6,'Model 1'!$A$191:$A$210,1),MATCH($D$6,'Model 1'!$D$190:$F$190,0))</f>
        <v>1.885639747203089</v>
      </c>
      <c r="O6" s="24">
        <f>INDEX('Model 1'!EMBLEMFac9Fac5,MATCH($H6,'Model 1'!$A$216:$A$235,1),MATCH($D$7,'Model 1'!$D$213:$H$213,0))</f>
        <v>1</v>
      </c>
      <c r="P6" s="24">
        <f>INDEX('Model 1'!EMBLEMFac7Fac3,MATCH($G6,'Model 1'!$A$241:$A$306,1),MATCH($D$8,'Model 1'!$D$240:$E$240,0))</f>
        <v>2.0045766078161131</v>
      </c>
      <c r="Q6" s="24">
        <f>INDEX('Model 1'!EMBLEMFac11Fac5,MATCH($H6,'Model 1'!$A$312:$A$331,1),MATCH($B$7,'Model 1'!$D$309:$F$309,0))</f>
        <v>1.5028074979960149</v>
      </c>
      <c r="R6" s="24">
        <f>INDEX('Model 1'!EMBLEMFac27Fac3,MATCH(G6,'Model 1'!$A$337:$A$402,1),MATCH($B$5,'Model 1'!$D$336:$X$336,0))</f>
        <v>0.8986427906602793</v>
      </c>
      <c r="S6" s="24">
        <f t="shared" si="1"/>
        <v>2.5783689443485062E-3</v>
      </c>
    </row>
    <row r="7" spans="1:19" x14ac:dyDescent="0.3">
      <c r="A7" s="11" t="s">
        <v>170</v>
      </c>
      <c r="B7" s="13" t="s">
        <v>178</v>
      </c>
      <c r="C7" s="11" t="s">
        <v>175</v>
      </c>
      <c r="D7" s="13" t="s">
        <v>202</v>
      </c>
      <c r="E7" s="14"/>
      <c r="G7" s="25">
        <f t="shared" si="2"/>
        <v>68</v>
      </c>
      <c r="H7" s="25">
        <f t="shared" si="3"/>
        <v>4</v>
      </c>
      <c r="I7" s="24">
        <f t="shared" si="4"/>
        <v>3.9069130471992169E-4</v>
      </c>
      <c r="J7" s="24">
        <f t="shared" si="4"/>
        <v>1</v>
      </c>
      <c r="K7" s="24">
        <f>INDEX('Model 1'!EMBLEMFac1Fac3,MATCH($G7,'Model 1'!$A$22:$A$87,1),MATCH($B$8,'Model 1'!$D$21:$E$21,0))</f>
        <v>1.640030966578125</v>
      </c>
      <c r="L7" s="24">
        <f>INDEX('Model 1'!EMBLEMFac10Fac3,MATCH($G7,'Model 1'!$A$93:$A$158,1),MATCH($D$4,'Model 1'!$D$92:$H$92,0))</f>
        <v>1</v>
      </c>
      <c r="M7" s="24">
        <f t="shared" si="5"/>
        <v>0.9381147365003728</v>
      </c>
      <c r="N7" s="24">
        <f>INDEX('Model 1'!EMBLEMFac8Fac5,MATCH($H7,'Model 1'!$A$191:$A$210,1),MATCH($D$6,'Model 1'!$D$190:$F$190,0))</f>
        <v>2.3202939375764244</v>
      </c>
      <c r="O7" s="24">
        <f>INDEX('Model 1'!EMBLEMFac9Fac5,MATCH($H7,'Model 1'!$A$216:$A$235,1),MATCH($D$7,'Model 1'!$D$213:$H$213,0))</f>
        <v>1</v>
      </c>
      <c r="P7" s="24">
        <f>INDEX('Model 1'!EMBLEMFac7Fac3,MATCH($G7,'Model 1'!$A$241:$A$306,1),MATCH($D$8,'Model 1'!$D$240:$E$240,0))</f>
        <v>1.9510796497900751</v>
      </c>
      <c r="Q7" s="24">
        <f>INDEX('Model 1'!EMBLEMFac11Fac5,MATCH($H7,'Model 1'!$A$312:$A$331,1),MATCH($B$7,'Model 1'!$D$309:$F$309,0))</f>
        <v>1.4531533218670165</v>
      </c>
      <c r="R7" s="24">
        <f>INDEX('Model 1'!EMBLEMFac27Fac3,MATCH(G7,'Model 1'!$A$337:$A$402,1),MATCH($B$5,'Model 1'!$D$336:$X$336,0))</f>
        <v>0.90117266349200131</v>
      </c>
      <c r="S7" s="24">
        <f t="shared" si="1"/>
        <v>3.5635200348978309E-3</v>
      </c>
    </row>
    <row r="8" spans="1:19" x14ac:dyDescent="0.3">
      <c r="A8" s="11" t="s">
        <v>171</v>
      </c>
      <c r="B8" s="13" t="s">
        <v>137</v>
      </c>
      <c r="C8" s="11" t="s">
        <v>176</v>
      </c>
      <c r="D8" s="13" t="s">
        <v>67</v>
      </c>
      <c r="E8" s="14"/>
      <c r="G8" s="25">
        <f t="shared" si="2"/>
        <v>69</v>
      </c>
      <c r="H8" s="25">
        <f t="shared" si="3"/>
        <v>5</v>
      </c>
      <c r="I8" s="24">
        <f t="shared" si="4"/>
        <v>3.9069130471992169E-4</v>
      </c>
      <c r="J8" s="24">
        <f t="shared" si="4"/>
        <v>1</v>
      </c>
      <c r="K8" s="24">
        <f>INDEX('Model 1'!EMBLEMFac1Fac3,MATCH($G8,'Model 1'!$A$22:$A$87,1),MATCH($B$8,'Model 1'!$D$21:$E$21,0))</f>
        <v>1.9663326282230744</v>
      </c>
      <c r="L8" s="24">
        <f>INDEX('Model 1'!EMBLEMFac10Fac3,MATCH($G8,'Model 1'!$A$93:$A$158,1),MATCH($D$4,'Model 1'!$D$92:$H$92,0))</f>
        <v>1</v>
      </c>
      <c r="M8" s="24">
        <f t="shared" si="5"/>
        <v>0.9381147365003728</v>
      </c>
      <c r="N8" s="24">
        <f>INDEX('Model 1'!EMBLEMFac8Fac5,MATCH($H8,'Model 1'!$A$191:$A$210,1),MATCH($D$6,'Model 1'!$D$190:$F$190,0))</f>
        <v>2.6944388175936607</v>
      </c>
      <c r="O8" s="24">
        <f>INDEX('Model 1'!EMBLEMFac9Fac5,MATCH($H8,'Model 1'!$A$216:$A$235,1),MATCH($D$7,'Model 1'!$D$213:$H$213,0))</f>
        <v>1</v>
      </c>
      <c r="P8" s="24">
        <f>INDEX('Model 1'!EMBLEMFac7Fac3,MATCH($G8,'Model 1'!$A$241:$A$306,1),MATCH($D$8,'Model 1'!$D$240:$E$240,0))</f>
        <v>1.8981906923387499</v>
      </c>
      <c r="Q8" s="24">
        <f>INDEX('Model 1'!EMBLEMFac11Fac5,MATCH($H8,'Model 1'!$A$312:$A$331,1),MATCH($B$7,'Model 1'!$D$309:$F$309,0))</f>
        <v>1.4051397665163516</v>
      </c>
      <c r="R8" s="24">
        <f>INDEX('Model 1'!EMBLEMFac27Fac3,MATCH(G8,'Model 1'!$A$337:$A$402,1),MATCH($B$5,'Model 1'!$D$336:$X$336,0))</f>
        <v>0.90370965846013807</v>
      </c>
      <c r="S8" s="24">
        <f t="shared" si="1"/>
        <v>4.6806191407468001E-3</v>
      </c>
    </row>
    <row r="9" spans="1:19" x14ac:dyDescent="0.3">
      <c r="A9" s="11" t="s">
        <v>182</v>
      </c>
      <c r="B9" s="15" t="s">
        <v>111</v>
      </c>
      <c r="C9" s="16"/>
      <c r="D9" s="17"/>
      <c r="E9" s="18"/>
      <c r="G9" s="25">
        <f t="shared" si="2"/>
        <v>70</v>
      </c>
      <c r="H9" s="25">
        <f t="shared" si="3"/>
        <v>6</v>
      </c>
      <c r="I9" s="24">
        <f t="shared" si="4"/>
        <v>3.9069130471992169E-4</v>
      </c>
      <c r="J9" s="24">
        <f t="shared" si="4"/>
        <v>1</v>
      </c>
      <c r="K9" s="24">
        <f>INDEX('Model 1'!EMBLEMFac1Fac3,MATCH($G9,'Model 1'!$A$22:$A$87,1),MATCH($B$8,'Model 1'!$D$21:$E$21,0))</f>
        <v>2.3713972580752678</v>
      </c>
      <c r="L9" s="24">
        <f>INDEX('Model 1'!EMBLEMFac10Fac3,MATCH($G9,'Model 1'!$A$93:$A$158,1),MATCH($D$4,'Model 1'!$D$92:$H$92,0))</f>
        <v>1</v>
      </c>
      <c r="M9" s="24">
        <f t="shared" si="5"/>
        <v>0.9381147365003728</v>
      </c>
      <c r="N9" s="24">
        <f>INDEX('Model 1'!EMBLEMFac8Fac5,MATCH($H9,'Model 1'!$A$191:$A$210,1),MATCH($D$6,'Model 1'!$D$190:$F$190,0))</f>
        <v>2.983016720148647</v>
      </c>
      <c r="O9" s="24">
        <f>INDEX('Model 1'!EMBLEMFac9Fac5,MATCH($H9,'Model 1'!$A$216:$A$235,1),MATCH($D$7,'Model 1'!$D$213:$H$213,0))</f>
        <v>1</v>
      </c>
      <c r="P9" s="24">
        <f>INDEX('Model 1'!EMBLEMFac7Fac3,MATCH($G9,'Model 1'!$A$241:$A$306,1),MATCH($D$8,'Model 1'!$D$240:$E$240,0))</f>
        <v>1.845938293528518</v>
      </c>
      <c r="Q9" s="24">
        <f>INDEX('Model 1'!EMBLEMFac11Fac5,MATCH($H9,'Model 1'!$A$312:$A$331,1),MATCH($B$7,'Model 1'!$D$309:$F$309,0))</f>
        <v>1.3587126242872214</v>
      </c>
      <c r="R9" s="24">
        <f>INDEX('Model 1'!EMBLEMFac27Fac3,MATCH(G9,'Model 1'!$A$337:$A$402,1),MATCH($B$5,'Model 1'!$D$336:$X$336,0))</f>
        <v>0.9062537956150386</v>
      </c>
      <c r="S9" s="24">
        <f t="shared" si="1"/>
        <v>5.8931070896609322E-3</v>
      </c>
    </row>
    <row r="10" spans="1:19" x14ac:dyDescent="0.3">
      <c r="A10" s="19"/>
      <c r="B10" s="20"/>
      <c r="C10" s="21"/>
      <c r="D10" s="21"/>
      <c r="E10" s="22"/>
      <c r="G10" s="25">
        <f t="shared" si="2"/>
        <v>71</v>
      </c>
      <c r="H10" s="25">
        <f t="shared" si="3"/>
        <v>7</v>
      </c>
      <c r="I10" s="24">
        <f t="shared" si="4"/>
        <v>3.9069130471992169E-4</v>
      </c>
      <c r="J10" s="24">
        <f t="shared" si="4"/>
        <v>1</v>
      </c>
      <c r="K10" s="24">
        <f>INDEX('Model 1'!EMBLEMFac1Fac3,MATCH($G10,'Model 1'!$A$22:$A$87,1),MATCH($B$8,'Model 1'!$D$21:$E$21,0))</f>
        <v>2.8713316045509427</v>
      </c>
      <c r="L10" s="24">
        <f>INDEX('Model 1'!EMBLEMFac10Fac3,MATCH($G10,'Model 1'!$A$93:$A$158,1),MATCH($D$4,'Model 1'!$D$92:$H$92,0))</f>
        <v>1</v>
      </c>
      <c r="M10" s="24">
        <f t="shared" si="5"/>
        <v>0.9381147365003728</v>
      </c>
      <c r="N10" s="24">
        <f>INDEX('Model 1'!EMBLEMFac8Fac5,MATCH($H10,'Model 1'!$A$191:$A$210,1),MATCH($D$6,'Model 1'!$D$190:$F$190,0))</f>
        <v>3.1776073547102763</v>
      </c>
      <c r="O10" s="24">
        <f>INDEX('Model 1'!EMBLEMFac9Fac5,MATCH($H10,'Model 1'!$A$216:$A$235,1),MATCH($D$7,'Model 1'!$D$213:$H$213,0))</f>
        <v>1</v>
      </c>
      <c r="P10" s="24">
        <f>INDEX('Model 1'!EMBLEMFac7Fac3,MATCH($G10,'Model 1'!$A$241:$A$306,1),MATCH($D$8,'Model 1'!$D$240:$E$240,0))</f>
        <v>1.7943494184135527</v>
      </c>
      <c r="Q10" s="24">
        <f>INDEX('Model 1'!EMBLEMFac11Fac5,MATCH($H10,'Model 1'!$A$312:$A$331,1),MATCH($B$7,'Model 1'!$D$309:$F$309,0))</f>
        <v>1.313819478594898</v>
      </c>
      <c r="R10" s="24">
        <f>INDEX('Model 1'!EMBLEMFac27Fac3,MATCH(G10,'Model 1'!$A$337:$A$402,1),MATCH($B$5,'Model 1'!$D$336:$X$336,0))</f>
        <v>0.90880509506349394</v>
      </c>
      <c r="S10" s="24">
        <f t="shared" si="1"/>
        <v>7.1645143169070226E-3</v>
      </c>
    </row>
    <row r="11" spans="1:19" x14ac:dyDescent="0.3">
      <c r="G11" s="25">
        <f t="shared" si="2"/>
        <v>72</v>
      </c>
      <c r="H11" s="25">
        <f t="shared" si="3"/>
        <v>8</v>
      </c>
      <c r="I11" s="24">
        <f t="shared" si="4"/>
        <v>3.9069130471992169E-4</v>
      </c>
      <c r="J11" s="24">
        <f t="shared" si="4"/>
        <v>1</v>
      </c>
      <c r="K11" s="24">
        <f>INDEX('Model 1'!EMBLEMFac1Fac3,MATCH($G11,'Model 1'!$A$22:$A$87,1),MATCH($B$8,'Model 1'!$D$21:$E$21,0))</f>
        <v>3.4839637961341769</v>
      </c>
      <c r="L11" s="24">
        <f>INDEX('Model 1'!EMBLEMFac10Fac3,MATCH($G11,'Model 1'!$A$93:$A$158,1),MATCH($D$4,'Model 1'!$D$92:$H$92,0))</f>
        <v>1</v>
      </c>
      <c r="M11" s="24">
        <f t="shared" si="5"/>
        <v>0.9381147365003728</v>
      </c>
      <c r="N11" s="24">
        <f>INDEX('Model 1'!EMBLEMFac8Fac5,MATCH($H11,'Model 1'!$A$191:$A$210,1),MATCH($D$6,'Model 1'!$D$190:$F$190,0))</f>
        <v>3.2837587776873511</v>
      </c>
      <c r="O11" s="24">
        <f>INDEX('Model 1'!EMBLEMFac9Fac5,MATCH($H11,'Model 1'!$A$216:$A$235,1),MATCH($D$7,'Model 1'!$D$213:$H$213,0))</f>
        <v>1</v>
      </c>
      <c r="P11" s="24">
        <f>INDEX('Model 1'!EMBLEMFac7Fac3,MATCH($G11,'Model 1'!$A$241:$A$306,1),MATCH($D$8,'Model 1'!$D$240:$E$240,0))</f>
        <v>1.7434494369727271</v>
      </c>
      <c r="Q11" s="24">
        <f>INDEX('Model 1'!EMBLEMFac11Fac5,MATCH($H11,'Model 1'!$A$312:$A$331,1),MATCH($B$7,'Model 1'!$D$309:$F$309,0))</f>
        <v>1.2704096447480118</v>
      </c>
      <c r="R11" s="24">
        <f>INDEX('Model 1'!EMBLEMFac27Fac3,MATCH(G11,'Model 1'!$A$337:$A$402,1),MATCH($B$5,'Model 1'!$D$336:$X$336,0))</f>
        <v>0.91136357696890336</v>
      </c>
      <c r="S11" s="24">
        <f t="shared" si="1"/>
        <v>8.4640728073979519E-3</v>
      </c>
    </row>
    <row r="12" spans="1:19" x14ac:dyDescent="0.3">
      <c r="G12" s="25">
        <f t="shared" si="2"/>
        <v>73</v>
      </c>
      <c r="H12" s="25">
        <f t="shared" si="3"/>
        <v>9</v>
      </c>
      <c r="I12" s="24">
        <f t="shared" si="4"/>
        <v>3.9069130471992169E-4</v>
      </c>
      <c r="J12" s="24">
        <f t="shared" si="4"/>
        <v>1</v>
      </c>
      <c r="K12" s="24">
        <f>INDEX('Model 1'!EMBLEMFac1Fac3,MATCH($G12,'Model 1'!$A$22:$A$87,1),MATCH($B$8,'Model 1'!$D$21:$E$21,0))</f>
        <v>4.2291372119654254</v>
      </c>
      <c r="L12" s="24">
        <f>INDEX('Model 1'!EMBLEMFac10Fac3,MATCH($G12,'Model 1'!$A$93:$A$158,1),MATCH($D$4,'Model 1'!$D$92:$H$92,0))</f>
        <v>1</v>
      </c>
      <c r="M12" s="24">
        <f t="shared" si="5"/>
        <v>0.9381147365003728</v>
      </c>
      <c r="N12" s="24">
        <f>INDEX('Model 1'!EMBLEMFac8Fac5,MATCH($H12,'Model 1'!$A$191:$A$210,1),MATCH($D$6,'Model 1'!$D$190:$F$190,0))</f>
        <v>3.315981983721179</v>
      </c>
      <c r="O12" s="24">
        <f>INDEX('Model 1'!EMBLEMFac9Fac5,MATCH($H12,'Model 1'!$A$216:$A$235,1),MATCH($D$7,'Model 1'!$D$213:$H$213,0))</f>
        <v>1</v>
      </c>
      <c r="P12" s="24">
        <f>INDEX('Model 1'!EMBLEMFac7Fac3,MATCH($G12,'Model 1'!$A$241:$A$306,1),MATCH($D$8,'Model 1'!$D$240:$E$240,0))</f>
        <v>1.6932621254976772</v>
      </c>
      <c r="Q12" s="24">
        <f>INDEX('Model 1'!EMBLEMFac11Fac5,MATCH($H12,'Model 1'!$A$312:$A$331,1),MATCH($B$7,'Model 1'!$D$309:$F$309,0))</f>
        <v>1.2284341127251706</v>
      </c>
      <c r="R12" s="24">
        <f>INDEX('Model 1'!EMBLEMFac27Fac3,MATCH(G12,'Model 1'!$A$337:$A$402,1),MATCH($B$5,'Model 1'!$D$336:$X$336,0))</f>
        <v>0.91392926155142773</v>
      </c>
      <c r="S12" s="24">
        <f t="shared" si="1"/>
        <v>9.7710736465544176E-3</v>
      </c>
    </row>
    <row r="13" spans="1:19" x14ac:dyDescent="0.3">
      <c r="G13" s="25">
        <f t="shared" si="2"/>
        <v>74</v>
      </c>
      <c r="H13" s="25">
        <f t="shared" si="3"/>
        <v>10</v>
      </c>
      <c r="I13" s="24">
        <f t="shared" si="4"/>
        <v>3.9069130471992169E-4</v>
      </c>
      <c r="J13" s="24">
        <f t="shared" si="4"/>
        <v>1</v>
      </c>
      <c r="K13" s="24">
        <f>INDEX('Model 1'!EMBLEMFac1Fac3,MATCH($G13,'Model 1'!$A$22:$A$87,1),MATCH($B$8,'Model 1'!$D$21:$E$21,0))</f>
        <v>5.1286279143989999</v>
      </c>
      <c r="L13" s="24">
        <f>INDEX('Model 1'!EMBLEMFac10Fac3,MATCH($G13,'Model 1'!$A$93:$A$158,1),MATCH($D$4,'Model 1'!$D$92:$H$92,0))</f>
        <v>1</v>
      </c>
      <c r="M13" s="24">
        <f t="shared" si="5"/>
        <v>0.9381147365003728</v>
      </c>
      <c r="N13" s="24">
        <f>INDEX('Model 1'!EMBLEMFac8Fac5,MATCH($H13,'Model 1'!$A$191:$A$210,1),MATCH($D$6,'Model 1'!$D$190:$F$190,0))</f>
        <v>3.2926119723267444</v>
      </c>
      <c r="O13" s="24">
        <f>INDEX('Model 1'!EMBLEMFac9Fac5,MATCH($H13,'Model 1'!$A$216:$A$235,1),MATCH($D$7,'Model 1'!$D$213:$H$213,0))</f>
        <v>1</v>
      </c>
      <c r="P13" s="24">
        <f>INDEX('Model 1'!EMBLEMFac7Fac3,MATCH($G13,'Model 1'!$A$241:$A$306,1),MATCH($D$8,'Model 1'!$D$240:$E$240,0))</f>
        <v>1.6438096713320727</v>
      </c>
      <c r="Q13" s="24">
        <f>INDEX('Model 1'!EMBLEMFac11Fac5,MATCH($H13,'Model 1'!$A$312:$A$331,1),MATCH($B$7,'Model 1'!$D$309:$F$309,0))</f>
        <v>1.1878454918422789</v>
      </c>
      <c r="R13" s="24">
        <f>INDEX('Model 1'!EMBLEMFac27Fac3,MATCH(G13,'Model 1'!$A$337:$A$402,1),MATCH($B$5,'Model 1'!$D$336:$X$336,0))</f>
        <v>0.91650216908815341</v>
      </c>
      <c r="S13" s="24">
        <f t="shared" si="1"/>
        <v>1.1075833814941887E-2</v>
      </c>
    </row>
    <row r="14" spans="1:19" x14ac:dyDescent="0.3">
      <c r="G14" s="25">
        <f t="shared" si="2"/>
        <v>75</v>
      </c>
      <c r="H14" s="25">
        <f t="shared" si="3"/>
        <v>11</v>
      </c>
      <c r="I14" s="24">
        <f t="shared" si="4"/>
        <v>3.9069130471992169E-4</v>
      </c>
      <c r="J14" s="24">
        <f t="shared" si="4"/>
        <v>1</v>
      </c>
      <c r="K14" s="24">
        <f>INDEX('Model 1'!EMBLEMFac1Fac3,MATCH($G14,'Model 1'!$A$22:$A$87,1),MATCH($B$8,'Model 1'!$D$21:$E$21,0))</f>
        <v>6.206004581283719</v>
      </c>
      <c r="L14" s="24">
        <f>INDEX('Model 1'!EMBLEMFac10Fac3,MATCH($G14,'Model 1'!$A$93:$A$158,1),MATCH($D$4,'Model 1'!$D$92:$H$92,0))</f>
        <v>1</v>
      </c>
      <c r="M14" s="24">
        <f t="shared" si="5"/>
        <v>0.9381147365003728</v>
      </c>
      <c r="N14" s="24">
        <f>INDEX('Model 1'!EMBLEMFac8Fac5,MATCH($H14,'Model 1'!$A$191:$A$210,1),MATCH($D$6,'Model 1'!$D$190:$F$190,0))</f>
        <v>3.2318272358302078</v>
      </c>
      <c r="O14" s="24">
        <f>INDEX('Model 1'!EMBLEMFac9Fac5,MATCH($H14,'Model 1'!$A$216:$A$235,1),MATCH($D$7,'Model 1'!$D$213:$H$213,0))</f>
        <v>1</v>
      </c>
      <c r="P14" s="24">
        <f>INDEX('Model 1'!EMBLEMFac7Fac3,MATCH($G14,'Model 1'!$A$241:$A$306,1),MATCH($D$8,'Model 1'!$D$240:$E$240,0))</f>
        <v>1.5951126808549276</v>
      </c>
      <c r="Q14" s="24">
        <f>INDEX('Model 1'!EMBLEMFac11Fac5,MATCH($H14,'Model 1'!$A$312:$A$331,1),MATCH($B$7,'Model 1'!$D$309:$F$309,0))</f>
        <v>1.1485979572481113</v>
      </c>
      <c r="R14" s="24">
        <f>INDEX('Model 1'!EMBLEMFac27Fac3,MATCH(G14,'Model 1'!$A$337:$A$402,1),MATCH($B$5,'Model 1'!$D$336:$X$336,0))</f>
        <v>0.9190823199132504</v>
      </c>
      <c r="S14" s="24">
        <f t="shared" si="1"/>
        <v>1.237837830083756E-2</v>
      </c>
    </row>
    <row r="15" spans="1:19" x14ac:dyDescent="0.3">
      <c r="G15" s="25">
        <f t="shared" si="2"/>
        <v>76</v>
      </c>
      <c r="H15" s="25">
        <f t="shared" si="3"/>
        <v>12</v>
      </c>
      <c r="I15" s="24">
        <f t="shared" si="4"/>
        <v>3.9069130471992169E-4</v>
      </c>
      <c r="J15" s="24">
        <f t="shared" si="4"/>
        <v>1</v>
      </c>
      <c r="K15" s="24">
        <f>INDEX('Model 1'!EMBLEMFac1Fac3,MATCH($G15,'Model 1'!$A$22:$A$87,1),MATCH($B$8,'Model 1'!$D$21:$E$21,0))</f>
        <v>7.4865457599103182</v>
      </c>
      <c r="L15" s="24">
        <f>INDEX('Model 1'!EMBLEMFac10Fac3,MATCH($G15,'Model 1'!$A$93:$A$158,1),MATCH($D$4,'Model 1'!$D$92:$H$92,0))</f>
        <v>1</v>
      </c>
      <c r="M15" s="24">
        <f t="shared" si="5"/>
        <v>0.9381147365003728</v>
      </c>
      <c r="N15" s="24">
        <f>INDEX('Model 1'!EMBLEMFac8Fac5,MATCH($H15,'Model 1'!$A$191:$A$210,1),MATCH($D$6,'Model 1'!$D$190:$F$190,0))</f>
        <v>3.1492038551913568</v>
      </c>
      <c r="O15" s="24">
        <f>INDEX('Model 1'!EMBLEMFac9Fac5,MATCH($H15,'Model 1'!$A$216:$A$235,1),MATCH($D$7,'Model 1'!$D$213:$H$213,0))</f>
        <v>1</v>
      </c>
      <c r="P15" s="24">
        <f>INDEX('Model 1'!EMBLEMFac7Fac3,MATCH($G15,'Model 1'!$A$241:$A$306,1),MATCH($D$8,'Model 1'!$D$240:$E$240,0))</f>
        <v>1.5471901905942136</v>
      </c>
      <c r="Q15" s="24">
        <f>INDEX('Model 1'!EMBLEMFac11Fac5,MATCH($H15,'Model 1'!$A$312:$A$331,1),MATCH($B$7,'Model 1'!$D$309:$F$309,0))</f>
        <v>1.1106471981877128</v>
      </c>
      <c r="R15" s="24">
        <f>INDEX('Model 1'!EMBLEMFac27Fac3,MATCH(G15,'Model 1'!$A$337:$A$402,1),MATCH($B$5,'Model 1'!$D$336:$X$336,0))</f>
        <v>0.9216697344181336</v>
      </c>
      <c r="S15" s="24">
        <f t="shared" si="1"/>
        <v>1.368570318386415E-2</v>
      </c>
    </row>
    <row r="16" spans="1:19" x14ac:dyDescent="0.3">
      <c r="G16" s="25">
        <f t="shared" si="2"/>
        <v>77</v>
      </c>
      <c r="H16" s="25">
        <f t="shared" si="3"/>
        <v>13</v>
      </c>
      <c r="I16" s="24">
        <f t="shared" si="4"/>
        <v>3.9069130471992169E-4</v>
      </c>
      <c r="J16" s="24">
        <f t="shared" si="4"/>
        <v>1</v>
      </c>
      <c r="K16" s="24">
        <f>INDEX('Model 1'!EMBLEMFac1Fac3,MATCH($G16,'Model 1'!$A$22:$A$87,1),MATCH($B$8,'Model 1'!$D$21:$E$21,0))</f>
        <v>8.9973200944732277</v>
      </c>
      <c r="L16" s="24">
        <f>INDEX('Model 1'!EMBLEMFac10Fac3,MATCH($G16,'Model 1'!$A$93:$A$158,1),MATCH($D$4,'Model 1'!$D$92:$H$92,0))</f>
        <v>1</v>
      </c>
      <c r="M16" s="24">
        <f t="shared" si="5"/>
        <v>0.9381147365003728</v>
      </c>
      <c r="N16" s="24">
        <f>INDEX('Model 1'!EMBLEMFac8Fac5,MATCH($H16,'Model 1'!$A$191:$A$210,1),MATCH($D$6,'Model 1'!$D$190:$F$190,0))</f>
        <v>3.0565990334191078</v>
      </c>
      <c r="O16" s="24">
        <f>INDEX('Model 1'!EMBLEMFac9Fac5,MATCH($H16,'Model 1'!$A$216:$A$235,1),MATCH($D$7,'Model 1'!$D$213:$H$213,0))</f>
        <v>1</v>
      </c>
      <c r="P16" s="24">
        <f>INDEX('Model 1'!EMBLEMFac7Fac3,MATCH($G16,'Model 1'!$A$241:$A$306,1),MATCH($D$8,'Model 1'!$D$240:$E$240,0))</f>
        <v>1.5000596813510583</v>
      </c>
      <c r="Q16" s="24">
        <f>INDEX('Model 1'!EMBLEMFac11Fac5,MATCH($H16,'Model 1'!$A$312:$A$331,1),MATCH($B$7,'Model 1'!$D$309:$F$309,0))</f>
        <v>1.0739503679752389</v>
      </c>
      <c r="R16" s="24">
        <f>INDEX('Model 1'!EMBLEMFac27Fac3,MATCH(G16,'Model 1'!$A$337:$A$402,1),MATCH($B$5,'Model 1'!$D$336:$X$336,0))</f>
        <v>0.92426443305162609</v>
      </c>
      <c r="S16" s="24">
        <f t="shared" si="1"/>
        <v>1.500825974105993E-2</v>
      </c>
    </row>
    <row r="17" spans="1:19" x14ac:dyDescent="0.3">
      <c r="G17" s="25">
        <f t="shared" si="2"/>
        <v>78</v>
      </c>
      <c r="H17" s="25">
        <f t="shared" si="3"/>
        <v>14</v>
      </c>
      <c r="I17" s="24">
        <f t="shared" si="4"/>
        <v>3.9069130471992169E-4</v>
      </c>
      <c r="J17" s="24">
        <f t="shared" si="4"/>
        <v>1</v>
      </c>
      <c r="K17" s="24">
        <f>INDEX('Model 1'!EMBLEMFac1Fac3,MATCH($G17,'Model 1'!$A$22:$A$87,1),MATCH($B$8,'Model 1'!$D$21:$E$21,0))</f>
        <v>10.767571342598769</v>
      </c>
      <c r="L17" s="24">
        <f>INDEX('Model 1'!EMBLEMFac10Fac3,MATCH($G17,'Model 1'!$A$93:$A$158,1),MATCH($D$4,'Model 1'!$D$92:$H$92,0))</f>
        <v>1</v>
      </c>
      <c r="M17" s="24">
        <f t="shared" si="5"/>
        <v>0.9381147365003728</v>
      </c>
      <c r="N17" s="24">
        <f>INDEX('Model 1'!EMBLEMFac8Fac5,MATCH($H17,'Model 1'!$A$191:$A$210,1),MATCH($D$6,'Model 1'!$D$190:$F$190,0))</f>
        <v>2.9619339941178757</v>
      </c>
      <c r="O17" s="24">
        <f>INDEX('Model 1'!EMBLEMFac9Fac5,MATCH($H17,'Model 1'!$A$216:$A$235,1),MATCH($D$7,'Model 1'!$D$213:$H$213,0))</f>
        <v>1</v>
      </c>
      <c r="P17" s="24">
        <f>INDEX('Model 1'!EMBLEMFac7Fac3,MATCH($G17,'Model 1'!$A$241:$A$306,1),MATCH($D$8,'Model 1'!$D$240:$E$240,0))</f>
        <v>1.4537370952092818</v>
      </c>
      <c r="Q17" s="24">
        <f>INDEX('Model 1'!EMBLEMFac11Fac5,MATCH($H17,'Model 1'!$A$312:$A$331,1),MATCH($B$7,'Model 1'!$D$309:$F$309,0))</f>
        <v>1.0384660356197275</v>
      </c>
      <c r="R17" s="24">
        <f>INDEX('Model 1'!EMBLEMFac27Fac3,MATCH(G17,'Model 1'!$A$337:$A$402,1),MATCH($B$5,'Model 1'!$D$336:$X$336,0))</f>
        <v>0.92686643632011656</v>
      </c>
      <c r="S17" s="24">
        <f t="shared" si="1"/>
        <v>1.6356039968662684E-2</v>
      </c>
    </row>
    <row r="18" spans="1:19" x14ac:dyDescent="0.3">
      <c r="G18" s="25">
        <f t="shared" si="2"/>
        <v>79</v>
      </c>
      <c r="H18" s="25">
        <f t="shared" si="3"/>
        <v>15</v>
      </c>
      <c r="I18" s="24">
        <f t="shared" si="4"/>
        <v>3.9069130471992169E-4</v>
      </c>
      <c r="J18" s="24">
        <f t="shared" si="4"/>
        <v>1</v>
      </c>
      <c r="K18" s="24">
        <f>INDEX('Model 1'!EMBLEMFac1Fac3,MATCH($G18,'Model 1'!$A$22:$A$87,1),MATCH($B$8,'Model 1'!$D$21:$E$21,0))</f>
        <v>12.829585991803999</v>
      </c>
      <c r="L18" s="24">
        <f>INDEX('Model 1'!EMBLEMFac10Fac3,MATCH($G18,'Model 1'!$A$93:$A$158,1),MATCH($D$4,'Model 1'!$D$92:$H$92,0))</f>
        <v>1</v>
      </c>
      <c r="M18" s="24">
        <f t="shared" si="5"/>
        <v>0.9381147365003728</v>
      </c>
      <c r="N18" s="24">
        <f>INDEX('Model 1'!EMBLEMFac8Fac5,MATCH($H18,'Model 1'!$A$191:$A$210,1),MATCH($D$6,'Model 1'!$D$190:$F$190,0))</f>
        <v>2.869457394083498</v>
      </c>
      <c r="O18" s="24">
        <f>INDEX('Model 1'!EMBLEMFac9Fac5,MATCH($H18,'Model 1'!$A$216:$A$235,1),MATCH($D$7,'Model 1'!$D$213:$H$213,0))</f>
        <v>1</v>
      </c>
      <c r="P18" s="24">
        <f>INDEX('Model 1'!EMBLEMFac7Fac3,MATCH($G18,'Model 1'!$A$241:$A$306,1),MATCH($D$8,'Model 1'!$D$240:$E$240,0))</f>
        <v>1.4082368553002662</v>
      </c>
      <c r="Q18" s="24">
        <f>INDEX('Model 1'!EMBLEMFac11Fac5,MATCH($H18,'Model 1'!$A$312:$A$331,1),MATCH($B$7,'Model 1'!$D$309:$F$309,0))</f>
        <v>1.0384660356197275</v>
      </c>
      <c r="R18" s="24">
        <f>INDEX('Model 1'!EMBLEMFac27Fac3,MATCH(G18,'Model 1'!$A$337:$A$402,1),MATCH($B$5,'Model 1'!$D$336:$X$336,0))</f>
        <v>0.92947576478772442</v>
      </c>
      <c r="S18" s="24">
        <f t="shared" si="1"/>
        <v>1.8340374523498099E-2</v>
      </c>
    </row>
    <row r="19" spans="1:19" x14ac:dyDescent="0.3">
      <c r="G19" s="25">
        <f t="shared" si="2"/>
        <v>80</v>
      </c>
      <c r="H19" s="25">
        <f t="shared" si="3"/>
        <v>16</v>
      </c>
      <c r="I19" s="24">
        <f t="shared" si="4"/>
        <v>3.9069130471992169E-4</v>
      </c>
      <c r="J19" s="24">
        <f t="shared" si="4"/>
        <v>1</v>
      </c>
      <c r="K19" s="24">
        <f>INDEX('Model 1'!EMBLEMFac1Fac3,MATCH($G19,'Model 1'!$A$22:$A$87,1),MATCH($B$8,'Model 1'!$D$21:$E$21,0))</f>
        <v>15.22025820302674</v>
      </c>
      <c r="L19" s="24">
        <f>INDEX('Model 1'!EMBLEMFac10Fac3,MATCH($G19,'Model 1'!$A$93:$A$158,1),MATCH($D$4,'Model 1'!$D$92:$H$92,0))</f>
        <v>1</v>
      </c>
      <c r="M19" s="24">
        <f t="shared" si="5"/>
        <v>0.9381147365003728</v>
      </c>
      <c r="N19" s="24">
        <f>INDEX('Model 1'!EMBLEMFac8Fac5,MATCH($H19,'Model 1'!$A$191:$A$210,1),MATCH($D$6,'Model 1'!$D$190:$F$190,0))</f>
        <v>2.7801877199409759</v>
      </c>
      <c r="O19" s="24">
        <f>INDEX('Model 1'!EMBLEMFac9Fac5,MATCH($H19,'Model 1'!$A$216:$A$235,1),MATCH($D$7,'Model 1'!$D$213:$H$213,0))</f>
        <v>1</v>
      </c>
      <c r="P19" s="24">
        <f>INDEX('Model 1'!EMBLEMFac7Fac3,MATCH($G19,'Model 1'!$A$241:$A$306,1),MATCH($D$8,'Model 1'!$D$240:$E$240,0))</f>
        <v>1.3635718881888466</v>
      </c>
      <c r="Q19" s="24">
        <f>INDEX('Model 1'!EMBLEMFac11Fac5,MATCH($H19,'Model 1'!$A$312:$A$331,1),MATCH($B$7,'Model 1'!$D$309:$F$309,0))</f>
        <v>1.0384660356197275</v>
      </c>
      <c r="R19" s="24">
        <f>INDEX('Model 1'!EMBLEMFac27Fac3,MATCH(G19,'Model 1'!$A$337:$A$402,1),MATCH($B$5,'Model 1'!$D$336:$X$336,0))</f>
        <v>0.93209243907646078</v>
      </c>
      <c r="S19" s="24">
        <f t="shared" si="1"/>
        <v>2.0469873825679347E-2</v>
      </c>
    </row>
    <row r="20" spans="1:19" x14ac:dyDescent="0.3">
      <c r="A20" s="26"/>
      <c r="G20" s="25">
        <f t="shared" si="2"/>
        <v>81</v>
      </c>
      <c r="H20" s="25">
        <f t="shared" si="3"/>
        <v>17</v>
      </c>
      <c r="I20" s="24">
        <f t="shared" si="4"/>
        <v>3.9069130471992169E-4</v>
      </c>
      <c r="J20" s="24">
        <f t="shared" si="4"/>
        <v>1</v>
      </c>
      <c r="K20" s="24">
        <f>INDEX('Model 1'!EMBLEMFac1Fac3,MATCH($G20,'Model 1'!$A$22:$A$87,1),MATCH($B$8,'Model 1'!$D$21:$E$21,0))</f>
        <v>17.983051726694587</v>
      </c>
      <c r="L20" s="24">
        <f>INDEX('Model 1'!EMBLEMFac10Fac3,MATCH($G20,'Model 1'!$A$93:$A$158,1),MATCH($D$4,'Model 1'!$D$92:$H$92,0))</f>
        <v>1</v>
      </c>
      <c r="M20" s="24">
        <f t="shared" si="5"/>
        <v>0.9381147365003728</v>
      </c>
      <c r="N20" s="24">
        <f>INDEX('Model 1'!EMBLEMFac8Fac5,MATCH($H20,'Model 1'!$A$191:$A$210,1),MATCH($D$6,'Model 1'!$D$190:$F$190,0))</f>
        <v>2.692371443253418</v>
      </c>
      <c r="O20" s="24">
        <f>INDEX('Model 1'!EMBLEMFac9Fac5,MATCH($H20,'Model 1'!$A$216:$A$235,1),MATCH($D$7,'Model 1'!$D$213:$H$213,0))</f>
        <v>1</v>
      </c>
      <c r="P20" s="24">
        <f>INDEX('Model 1'!EMBLEMFac7Fac3,MATCH($G20,'Model 1'!$A$241:$A$306,1),MATCH($D$8,'Model 1'!$D$240:$E$240,0))</f>
        <v>1.3197536487422112</v>
      </c>
      <c r="Q20" s="24">
        <f>INDEX('Model 1'!EMBLEMFac11Fac5,MATCH($H20,'Model 1'!$A$312:$A$331,1),MATCH($B$7,'Model 1'!$D$309:$F$309,0))</f>
        <v>1.0384660356197275</v>
      </c>
      <c r="R20" s="24">
        <f>INDEX('Model 1'!EMBLEMFac27Fac3,MATCH(G20,'Model 1'!$A$337:$A$402,1),MATCH($B$5,'Model 1'!$D$336:$X$336,0))</f>
        <v>0.93471647986639428</v>
      </c>
      <c r="S20" s="24">
        <f t="shared" si="1"/>
        <v>2.273281098251605E-2</v>
      </c>
    </row>
    <row r="21" spans="1:19" x14ac:dyDescent="0.3">
      <c r="A21" s="27"/>
      <c r="G21" s="25">
        <f t="shared" si="2"/>
        <v>82</v>
      </c>
      <c r="H21" s="25">
        <f t="shared" si="3"/>
        <v>18</v>
      </c>
      <c r="I21" s="24">
        <f t="shared" si="4"/>
        <v>3.9069130471992169E-4</v>
      </c>
      <c r="J21" s="24">
        <f t="shared" si="4"/>
        <v>1</v>
      </c>
      <c r="K21" s="24">
        <f>INDEX('Model 1'!EMBLEMFac1Fac3,MATCH($G21,'Model 1'!$A$22:$A$87,1),MATCH($B$8,'Model 1'!$D$21:$E$21,0))</f>
        <v>21.164068314867933</v>
      </c>
      <c r="L21" s="24">
        <f>INDEX('Model 1'!EMBLEMFac10Fac3,MATCH($G21,'Model 1'!$A$93:$A$158,1),MATCH($D$4,'Model 1'!$D$92:$H$92,0))</f>
        <v>1</v>
      </c>
      <c r="M21" s="24">
        <f t="shared" si="5"/>
        <v>0.9381147365003728</v>
      </c>
      <c r="N21" s="24">
        <f>INDEX('Model 1'!EMBLEMFac8Fac5,MATCH($H21,'Model 1'!$A$191:$A$210,1),MATCH($D$6,'Model 1'!$D$190:$F$190,0))</f>
        <v>2.6019147794016821</v>
      </c>
      <c r="O21" s="24">
        <f>INDEX('Model 1'!EMBLEMFac9Fac5,MATCH($H21,'Model 1'!$A$216:$A$235,1),MATCH($D$7,'Model 1'!$D$213:$H$213,0))</f>
        <v>1</v>
      </c>
      <c r="P21" s="24">
        <f>INDEX('Model 1'!EMBLEMFac7Fac3,MATCH($G21,'Model 1'!$A$241:$A$306,1),MATCH($D$8,'Model 1'!$D$240:$E$240,0))</f>
        <v>1.2767921473407799</v>
      </c>
      <c r="Q21" s="24">
        <f>INDEX('Model 1'!EMBLEMFac11Fac5,MATCH($H21,'Model 1'!$A$312:$A$331,1),MATCH($B$7,'Model 1'!$D$309:$F$309,0))</f>
        <v>1.0384660356197275</v>
      </c>
      <c r="R21" s="24">
        <f>INDEX('Model 1'!EMBLEMFac27Fac3,MATCH(G21,'Model 1'!$A$337:$A$402,1),MATCH($B$5,'Model 1'!$D$336:$X$336,0))</f>
        <v>0.93734790789581024</v>
      </c>
      <c r="S21" s="24">
        <f t="shared" si="1"/>
        <v>2.508391040130788E-2</v>
      </c>
    </row>
    <row r="22" spans="1:19" x14ac:dyDescent="0.3">
      <c r="A22" s="27"/>
      <c r="G22" s="25">
        <f t="shared" si="2"/>
        <v>83</v>
      </c>
      <c r="H22" s="25">
        <f t="shared" si="3"/>
        <v>19</v>
      </c>
      <c r="I22" s="24">
        <f t="shared" si="4"/>
        <v>3.9069130471992169E-4</v>
      </c>
      <c r="J22" s="24">
        <f t="shared" si="4"/>
        <v>1</v>
      </c>
      <c r="K22" s="24">
        <f>INDEX('Model 1'!EMBLEMFac1Fac3,MATCH($G22,'Model 1'!$A$22:$A$87,1),MATCH($B$8,'Model 1'!$D$21:$E$21,0))</f>
        <v>24.802083945773774</v>
      </c>
      <c r="L22" s="24">
        <f>INDEX('Model 1'!EMBLEMFac10Fac3,MATCH($G22,'Model 1'!$A$93:$A$158,1),MATCH($D$4,'Model 1'!$D$92:$H$92,0))</f>
        <v>1</v>
      </c>
      <c r="M22" s="24">
        <f t="shared" si="5"/>
        <v>0.9381147365003728</v>
      </c>
      <c r="N22" s="24">
        <f>INDEX('Model 1'!EMBLEMFac8Fac5,MATCH($H22,'Model 1'!$A$191:$A$210,1),MATCH($D$6,'Model 1'!$D$190:$F$190,0))</f>
        <v>2.50284102198269</v>
      </c>
      <c r="O22" s="24">
        <f>INDEX('Model 1'!EMBLEMFac9Fac5,MATCH($H22,'Model 1'!$A$216:$A$235,1),MATCH($D$7,'Model 1'!$D$213:$H$213,0))</f>
        <v>1</v>
      </c>
      <c r="P22" s="24">
        <f>INDEX('Model 1'!EMBLEMFac7Fac3,MATCH($G22,'Model 1'!$A$241:$A$306,1),MATCH($D$8,'Model 1'!$D$240:$E$240,0))</f>
        <v>1.2346959792874193</v>
      </c>
      <c r="Q22" s="24">
        <f>INDEX('Model 1'!EMBLEMFac11Fac5,MATCH($H22,'Model 1'!$A$312:$A$331,1),MATCH($B$7,'Model 1'!$D$309:$F$309,0))</f>
        <v>1.0384660356197275</v>
      </c>
      <c r="R22" s="24">
        <f>INDEX('Model 1'!EMBLEMFac27Fac3,MATCH(G22,'Model 1'!$A$337:$A$402,1),MATCH($B$5,'Model 1'!$D$336:$X$336,0))</f>
        <v>0.93998674396137738</v>
      </c>
      <c r="S22" s="24">
        <f t="shared" si="1"/>
        <v>2.7421120756635449E-2</v>
      </c>
    </row>
    <row r="23" spans="1:19" x14ac:dyDescent="0.3">
      <c r="A23" s="27"/>
      <c r="G23" s="25">
        <f t="shared" si="2"/>
        <v>84</v>
      </c>
      <c r="H23" s="25">
        <f t="shared" si="3"/>
        <v>20</v>
      </c>
      <c r="I23" s="24">
        <f t="shared" si="4"/>
        <v>3.9069130471992169E-4</v>
      </c>
      <c r="J23" s="24">
        <f t="shared" si="4"/>
        <v>1</v>
      </c>
      <c r="K23" s="24">
        <f>INDEX('Model 1'!EMBLEMFac1Fac3,MATCH($G23,'Model 1'!$A$22:$A$87,1),MATCH($B$8,'Model 1'!$D$21:$E$21,0))</f>
        <v>28.918269638249996</v>
      </c>
      <c r="L23" s="24">
        <f>INDEX('Model 1'!EMBLEMFac10Fac3,MATCH($G23,'Model 1'!$A$93:$A$158,1),MATCH($D$4,'Model 1'!$D$92:$H$92,0))</f>
        <v>1</v>
      </c>
      <c r="M23" s="24">
        <f t="shared" si="5"/>
        <v>0.9381147365003728</v>
      </c>
      <c r="N23" s="24">
        <f>INDEX('Model 1'!EMBLEMFac8Fac5,MATCH($H23,'Model 1'!$A$191:$A$210,1),MATCH($D$6,'Model 1'!$D$190:$F$190,0))</f>
        <v>2.387891420440329</v>
      </c>
      <c r="O23" s="24">
        <f>INDEX('Model 1'!EMBLEMFac9Fac5,MATCH($H23,'Model 1'!$A$216:$A$235,1),MATCH($D$7,'Model 1'!$D$213:$H$213,0))</f>
        <v>1</v>
      </c>
      <c r="P23" s="24">
        <f>INDEX('Model 1'!EMBLEMFac7Fac3,MATCH($G23,'Model 1'!$A$241:$A$306,1),MATCH($D$8,'Model 1'!$D$240:$E$240,0))</f>
        <v>1.1934723562694904</v>
      </c>
      <c r="Q23" s="24">
        <f>INDEX('Model 1'!EMBLEMFac11Fac5,MATCH($H23,'Model 1'!$A$312:$A$331,1),MATCH($B$7,'Model 1'!$D$309:$F$309,0))</f>
        <v>1.0384660356197275</v>
      </c>
      <c r="R23" s="24">
        <f>INDEX('Model 1'!EMBLEMFac27Fac3,MATCH(G23,'Model 1'!$A$337:$A$402,1),MATCH($B$5,'Model 1'!$D$336:$X$336,0))</f>
        <v>0.94263300891831092</v>
      </c>
      <c r="S23" s="24">
        <f t="shared" si="1"/>
        <v>2.9568131879550957E-2</v>
      </c>
    </row>
    <row r="24" spans="1:19" x14ac:dyDescent="0.3">
      <c r="G24" s="25">
        <f t="shared" si="2"/>
        <v>85</v>
      </c>
      <c r="H24" s="25">
        <f t="shared" si="3"/>
        <v>21</v>
      </c>
      <c r="I24" s="24">
        <f t="shared" si="4"/>
        <v>3.9069130471992169E-4</v>
      </c>
      <c r="J24" s="24">
        <f t="shared" si="4"/>
        <v>1</v>
      </c>
      <c r="K24" s="24">
        <f>INDEX('Model 1'!EMBLEMFac1Fac3,MATCH($G24,'Model 1'!$A$22:$A$87,1),MATCH($B$8,'Model 1'!$D$21:$E$21,0))</f>
        <v>33.502435746844597</v>
      </c>
      <c r="L24" s="24">
        <f>INDEX('Model 1'!EMBLEMFac10Fac3,MATCH($G24,'Model 1'!$A$93:$A$158,1),MATCH($D$4,'Model 1'!$D$92:$H$92,0))</f>
        <v>1</v>
      </c>
      <c r="M24" s="24">
        <f t="shared" si="5"/>
        <v>0.9381147365003728</v>
      </c>
      <c r="N24" s="24">
        <f>INDEX('Model 1'!EMBLEMFac8Fac5,MATCH($H24,'Model 1'!$A$191:$A$210,1),MATCH($D$6,'Model 1'!$D$190:$F$190,0))</f>
        <v>2.387891420440329</v>
      </c>
      <c r="O24" s="24">
        <f>INDEX('Model 1'!EMBLEMFac9Fac5,MATCH($H24,'Model 1'!$A$216:$A$235,1),MATCH($D$7,'Model 1'!$D$213:$H$213,0))</f>
        <v>1</v>
      </c>
      <c r="P24" s="24">
        <f>INDEX('Model 1'!EMBLEMFac7Fac3,MATCH($G24,'Model 1'!$A$241:$A$306,1),MATCH($D$8,'Model 1'!$D$240:$E$240,0))</f>
        <v>1.1531271397267522</v>
      </c>
      <c r="Q24" s="24">
        <f>INDEX('Model 1'!EMBLEMFac11Fac5,MATCH($H24,'Model 1'!$A$312:$A$331,1),MATCH($B$7,'Model 1'!$D$309:$F$309,0))</f>
        <v>1.0384660356197275</v>
      </c>
      <c r="R24" s="24">
        <f>INDEX('Model 1'!EMBLEMFac27Fac3,MATCH(G24,'Model 1'!$A$337:$A$402,1),MATCH($B$5,'Model 1'!$D$336:$X$336,0))</f>
        <v>0.94528672368054001</v>
      </c>
      <c r="S24" s="24">
        <f t="shared" si="1"/>
        <v>3.3190493581412586E-2</v>
      </c>
    </row>
    <row r="25" spans="1:19" x14ac:dyDescent="0.3">
      <c r="A25" s="48"/>
      <c r="B25" s="49"/>
      <c r="C25" s="49"/>
      <c r="D25" s="49"/>
      <c r="G25" s="25">
        <f t="shared" si="2"/>
        <v>86</v>
      </c>
      <c r="H25" s="25">
        <f t="shared" si="3"/>
        <v>22</v>
      </c>
      <c r="I25" s="24">
        <f t="shared" si="4"/>
        <v>3.9069130471992169E-4</v>
      </c>
      <c r="J25" s="24">
        <f t="shared" si="4"/>
        <v>1</v>
      </c>
      <c r="K25" s="24">
        <f>INDEX('Model 1'!EMBLEMFac1Fac3,MATCH($G25,'Model 1'!$A$22:$A$87,1),MATCH($B$8,'Model 1'!$D$21:$E$21,0))</f>
        <v>38.496730920567636</v>
      </c>
      <c r="L25" s="24">
        <f>INDEX('Model 1'!EMBLEMFac10Fac3,MATCH($G25,'Model 1'!$A$93:$A$158,1),MATCH($D$4,'Model 1'!$D$92:$H$92,0))</f>
        <v>1</v>
      </c>
      <c r="M25" s="24">
        <f t="shared" si="5"/>
        <v>0.9381147365003728</v>
      </c>
      <c r="N25" s="24">
        <f>INDEX('Model 1'!EMBLEMFac8Fac5,MATCH($H25,'Model 1'!$A$191:$A$210,1),MATCH($D$6,'Model 1'!$D$190:$F$190,0))</f>
        <v>2.387891420440329</v>
      </c>
      <c r="O25" s="24">
        <f>INDEX('Model 1'!EMBLEMFac9Fac5,MATCH($H25,'Model 1'!$A$216:$A$235,1),MATCH($D$7,'Model 1'!$D$213:$H$213,0))</f>
        <v>1</v>
      </c>
      <c r="P25" s="24">
        <f>INDEX('Model 1'!EMBLEMFac7Fac3,MATCH($G25,'Model 1'!$A$241:$A$306,1),MATCH($D$8,'Model 1'!$D$240:$E$240,0))</f>
        <v>1.1136648759773549</v>
      </c>
      <c r="Q25" s="24">
        <f>INDEX('Model 1'!EMBLEMFac11Fac5,MATCH($H25,'Model 1'!$A$312:$A$331,1),MATCH($B$7,'Model 1'!$D$309:$F$309,0))</f>
        <v>1.0384660356197275</v>
      </c>
      <c r="R25" s="24">
        <f>INDEX('Model 1'!EMBLEMFac27Fac3,MATCH(G25,'Model 1'!$A$337:$A$402,1),MATCH($B$5,'Model 1'!$D$336:$X$336,0))</f>
        <v>0.94794790922086836</v>
      </c>
      <c r="S25" s="24">
        <f t="shared" si="1"/>
        <v>3.6936813196731873E-2</v>
      </c>
    </row>
    <row r="26" spans="1:19" ht="15" customHeight="1" x14ac:dyDescent="0.3">
      <c r="A26" s="49"/>
      <c r="B26" s="49"/>
      <c r="C26" s="49"/>
      <c r="D26" s="49"/>
      <c r="G26" s="25">
        <f t="shared" si="2"/>
        <v>87</v>
      </c>
      <c r="H26" s="25">
        <f t="shared" si="3"/>
        <v>23</v>
      </c>
      <c r="I26" s="24">
        <f t="shared" si="4"/>
        <v>3.9069130471992169E-4</v>
      </c>
      <c r="J26" s="24">
        <f t="shared" si="4"/>
        <v>1</v>
      </c>
      <c r="K26" s="24">
        <f>INDEX('Model 1'!EMBLEMFac1Fac3,MATCH($G26,'Model 1'!$A$22:$A$87,1),MATCH($B$8,'Model 1'!$D$21:$E$21,0))</f>
        <v>43.793383706086999</v>
      </c>
      <c r="L26" s="24">
        <f>INDEX('Model 1'!EMBLEMFac10Fac3,MATCH($G26,'Model 1'!$A$93:$A$158,1),MATCH($D$4,'Model 1'!$D$92:$H$92,0))</f>
        <v>1</v>
      </c>
      <c r="M26" s="24">
        <f t="shared" si="5"/>
        <v>0.9381147365003728</v>
      </c>
      <c r="N26" s="24">
        <f>INDEX('Model 1'!EMBLEMFac8Fac5,MATCH($H26,'Model 1'!$A$191:$A$210,1),MATCH($D$6,'Model 1'!$D$190:$F$190,0))</f>
        <v>2.387891420440329</v>
      </c>
      <c r="O26" s="24">
        <f>INDEX('Model 1'!EMBLEMFac9Fac5,MATCH($H26,'Model 1'!$A$216:$A$235,1),MATCH($D$7,'Model 1'!$D$213:$H$213,0))</f>
        <v>1</v>
      </c>
      <c r="P26" s="24">
        <f>INDEX('Model 1'!EMBLEMFac7Fac3,MATCH($G26,'Model 1'!$A$241:$A$306,1),MATCH($D$8,'Model 1'!$D$240:$E$240,0))</f>
        <v>1.075088832953824</v>
      </c>
      <c r="Q26" s="24">
        <f>INDEX('Model 1'!EMBLEMFac11Fac5,MATCH($H26,'Model 1'!$A$312:$A$331,1),MATCH($B$7,'Model 1'!$D$309:$F$309,0))</f>
        <v>1.0384660356197275</v>
      </c>
      <c r="R26" s="24">
        <f>INDEX('Model 1'!EMBLEMFac27Fac3,MATCH(G26,'Model 1'!$A$337:$A$402,1),MATCH($B$5,'Model 1'!$D$336:$X$336,0))</f>
        <v>0.95061658657114612</v>
      </c>
      <c r="S26" s="24">
        <f t="shared" si="1"/>
        <v>4.0677552733565561E-2</v>
      </c>
    </row>
    <row r="27" spans="1:19" x14ac:dyDescent="0.3">
      <c r="G27" s="25">
        <f t="shared" si="2"/>
        <v>88</v>
      </c>
      <c r="H27" s="25">
        <f t="shared" si="3"/>
        <v>24</v>
      </c>
      <c r="I27" s="24">
        <f t="shared" si="4"/>
        <v>3.9069130471992169E-4</v>
      </c>
      <c r="J27" s="24">
        <f t="shared" si="4"/>
        <v>1</v>
      </c>
      <c r="K27" s="24">
        <f>INDEX('Model 1'!EMBLEMFac1Fac3,MATCH($G27,'Model 1'!$A$22:$A$87,1),MATCH($B$8,'Model 1'!$D$21:$E$21,0))</f>
        <v>49.245464920378687</v>
      </c>
      <c r="L27" s="24">
        <f>INDEX('Model 1'!EMBLEMFac10Fac3,MATCH($G27,'Model 1'!$A$93:$A$158,1),MATCH($D$4,'Model 1'!$D$92:$H$92,0))</f>
        <v>1</v>
      </c>
      <c r="M27" s="24">
        <f t="shared" si="5"/>
        <v>0.9381147365003728</v>
      </c>
      <c r="N27" s="24">
        <f>INDEX('Model 1'!EMBLEMFac8Fac5,MATCH($H27,'Model 1'!$A$191:$A$210,1),MATCH($D$6,'Model 1'!$D$190:$F$190,0))</f>
        <v>2.387891420440329</v>
      </c>
      <c r="O27" s="24">
        <f>INDEX('Model 1'!EMBLEMFac9Fac5,MATCH($H27,'Model 1'!$A$216:$A$235,1),MATCH($D$7,'Model 1'!$D$213:$H$213,0))</f>
        <v>1</v>
      </c>
      <c r="P27" s="24">
        <f>INDEX('Model 1'!EMBLEMFac7Fac3,MATCH($G27,'Model 1'!$A$241:$A$306,1),MATCH($D$8,'Model 1'!$D$240:$E$240,0))</f>
        <v>1.0374010384010823</v>
      </c>
      <c r="Q27" s="24">
        <f>INDEX('Model 1'!EMBLEMFac11Fac5,MATCH($H27,'Model 1'!$A$312:$A$331,1),MATCH($B$7,'Model 1'!$D$309:$F$309,0))</f>
        <v>1.0384660356197275</v>
      </c>
      <c r="R27" s="24">
        <f>INDEX('Model 1'!EMBLEMFac27Fac3,MATCH(G27,'Model 1'!$A$337:$A$402,1),MATCH($B$5,'Model 1'!$D$336:$X$336,0))</f>
        <v>0.95329277682242719</v>
      </c>
      <c r="S27" s="24">
        <f t="shared" si="1"/>
        <v>4.4262485605936201E-2</v>
      </c>
    </row>
    <row r="28" spans="1:19" x14ac:dyDescent="0.3">
      <c r="G28" s="25">
        <f t="shared" si="2"/>
        <v>89</v>
      </c>
      <c r="H28" s="25">
        <f t="shared" si="3"/>
        <v>25</v>
      </c>
      <c r="I28" s="24">
        <f t="shared" si="4"/>
        <v>3.9069130471992169E-4</v>
      </c>
      <c r="J28" s="24">
        <f t="shared" si="4"/>
        <v>1</v>
      </c>
      <c r="K28" s="24">
        <f>INDEX('Model 1'!EMBLEMFac1Fac3,MATCH($G28,'Model 1'!$A$22:$A$87,1),MATCH($B$8,'Model 1'!$D$21:$E$21,0))</f>
        <v>54.675240671928158</v>
      </c>
      <c r="L28" s="24">
        <f>INDEX('Model 1'!EMBLEMFac10Fac3,MATCH($G28,'Model 1'!$A$93:$A$158,1),MATCH($D$4,'Model 1'!$D$92:$H$92,0))</f>
        <v>1</v>
      </c>
      <c r="M28" s="24">
        <f t="shared" si="5"/>
        <v>0.9381147365003728</v>
      </c>
      <c r="N28" s="24">
        <f>INDEX('Model 1'!EMBLEMFac8Fac5,MATCH($H28,'Model 1'!$A$191:$A$210,1),MATCH($D$6,'Model 1'!$D$190:$F$190,0))</f>
        <v>2.387891420440329</v>
      </c>
      <c r="O28" s="24">
        <f>INDEX('Model 1'!EMBLEMFac9Fac5,MATCH($H28,'Model 1'!$A$216:$A$235,1),MATCH($D$7,'Model 1'!$D$213:$H$213,0))</f>
        <v>1</v>
      </c>
      <c r="P28" s="24">
        <f>INDEX('Model 1'!EMBLEMFac7Fac3,MATCH($G28,'Model 1'!$A$241:$A$306,1),MATCH($D$8,'Model 1'!$D$240:$E$240,0))</f>
        <v>1.0006023193893372</v>
      </c>
      <c r="Q28" s="24">
        <f>INDEX('Model 1'!EMBLEMFac11Fac5,MATCH($H28,'Model 1'!$A$312:$A$331,1),MATCH($B$7,'Model 1'!$D$309:$F$309,0))</f>
        <v>1.0384660356197275</v>
      </c>
      <c r="R28" s="24">
        <f>INDEX('Model 1'!EMBLEMFac27Fac3,MATCH(G28,'Model 1'!$A$337:$A$402,1),MATCH($B$5,'Model 1'!$D$336:$X$336,0))</f>
        <v>0.9559765011251472</v>
      </c>
      <c r="S28" s="24">
        <f t="shared" si="1"/>
        <v>4.7533084965686506E-2</v>
      </c>
    </row>
    <row r="29" spans="1:19" x14ac:dyDescent="0.3">
      <c r="G29" s="25">
        <f t="shared" si="2"/>
        <v>90</v>
      </c>
      <c r="H29" s="25">
        <f t="shared" si="3"/>
        <v>26</v>
      </c>
      <c r="I29" s="24">
        <f t="shared" si="4"/>
        <v>3.9069130471992169E-4</v>
      </c>
      <c r="J29" s="24">
        <f t="shared" si="4"/>
        <v>1</v>
      </c>
      <c r="K29" s="24">
        <f>INDEX('Model 1'!EMBLEMFac1Fac3,MATCH($G29,'Model 1'!$A$22:$A$87,1),MATCH($B$8,'Model 1'!$D$21:$E$21,0))</f>
        <v>59.887094991581023</v>
      </c>
      <c r="L29" s="24">
        <f>INDEX('Model 1'!EMBLEMFac10Fac3,MATCH($G29,'Model 1'!$A$93:$A$158,1),MATCH($D$4,'Model 1'!$D$92:$H$92,0))</f>
        <v>1</v>
      </c>
      <c r="M29" s="24">
        <f t="shared" si="5"/>
        <v>0.9381147365003728</v>
      </c>
      <c r="N29" s="24">
        <f>INDEX('Model 1'!EMBLEMFac8Fac5,MATCH($H29,'Model 1'!$A$191:$A$210,1),MATCH($D$6,'Model 1'!$D$190:$F$190,0))</f>
        <v>2.387891420440329</v>
      </c>
      <c r="O29" s="24">
        <f>INDEX('Model 1'!EMBLEMFac9Fac5,MATCH($H29,'Model 1'!$A$216:$A$235,1),MATCH($D$7,'Model 1'!$D$213:$H$213,0))</f>
        <v>1</v>
      </c>
      <c r="P29" s="24">
        <f>INDEX('Model 1'!EMBLEMFac7Fac3,MATCH($G29,'Model 1'!$A$241:$A$306,1),MATCH($D$8,'Model 1'!$D$240:$E$240,0))</f>
        <v>0.96469234299572637</v>
      </c>
      <c r="Q29" s="24">
        <f>INDEX('Model 1'!EMBLEMFac11Fac5,MATCH($H29,'Model 1'!$A$312:$A$331,1),MATCH($B$7,'Model 1'!$D$309:$F$309,0))</f>
        <v>1.0384660356197275</v>
      </c>
      <c r="R29" s="24">
        <f>INDEX('Model 1'!EMBLEMFac27Fac3,MATCH(G29,'Model 1'!$A$337:$A$402,1),MATCH($B$5,'Model 1'!$D$336:$X$336,0))</f>
        <v>0.95866778068928038</v>
      </c>
      <c r="S29" s="24">
        <f t="shared" si="1"/>
        <v>5.0336937065876351E-2</v>
      </c>
    </row>
    <row r="30" spans="1:19" x14ac:dyDescent="0.3">
      <c r="G30" s="25">
        <f t="shared" si="2"/>
        <v>91</v>
      </c>
      <c r="H30" s="25">
        <f t="shared" si="3"/>
        <v>27</v>
      </c>
      <c r="I30" s="24">
        <f t="shared" si="4"/>
        <v>3.9069130471992169E-4</v>
      </c>
      <c r="J30" s="24">
        <f t="shared" si="4"/>
        <v>1</v>
      </c>
      <c r="K30" s="24">
        <f>INDEX('Model 1'!EMBLEMFac1Fac3,MATCH($G30,'Model 1'!$A$22:$A$87,1),MATCH($B$8,'Model 1'!$D$21:$E$21,0))</f>
        <v>64.684907117880172</v>
      </c>
      <c r="L30" s="24">
        <f>INDEX('Model 1'!EMBLEMFac10Fac3,MATCH($G30,'Model 1'!$A$93:$A$158,1),MATCH($D$4,'Model 1'!$D$92:$H$92,0))</f>
        <v>1</v>
      </c>
      <c r="M30" s="24">
        <f t="shared" si="5"/>
        <v>0.9381147365003728</v>
      </c>
      <c r="N30" s="24">
        <f>INDEX('Model 1'!EMBLEMFac8Fac5,MATCH($H30,'Model 1'!$A$191:$A$210,1),MATCH($D$6,'Model 1'!$D$190:$F$190,0))</f>
        <v>2.387891420440329</v>
      </c>
      <c r="O30" s="24">
        <f>INDEX('Model 1'!EMBLEMFac9Fac5,MATCH($H30,'Model 1'!$A$216:$A$235,1),MATCH($D$7,'Model 1'!$D$213:$H$213,0))</f>
        <v>1</v>
      </c>
      <c r="P30" s="24">
        <f>INDEX('Model 1'!EMBLEMFac7Fac3,MATCH($G30,'Model 1'!$A$241:$A$306,1),MATCH($D$8,'Model 1'!$D$240:$E$240,0))</f>
        <v>0.96469234299572593</v>
      </c>
      <c r="Q30" s="24">
        <f>INDEX('Model 1'!EMBLEMFac11Fac5,MATCH($H30,'Model 1'!$A$312:$A$331,1),MATCH($B$7,'Model 1'!$D$309:$F$309,0))</f>
        <v>1.0384660356197275</v>
      </c>
      <c r="R30" s="24">
        <f>INDEX('Model 1'!EMBLEMFac27Fac3,MATCH(G30,'Model 1'!$A$337:$A$402,1),MATCH($B$5,'Model 1'!$D$336:$X$336,0))</f>
        <v>0.96136663678451506</v>
      </c>
      <c r="S30" s="24">
        <f t="shared" si="1"/>
        <v>5.4522707316130847E-2</v>
      </c>
    </row>
    <row r="31" spans="1:19" x14ac:dyDescent="0.3">
      <c r="G31" s="25">
        <f t="shared" si="2"/>
        <v>92</v>
      </c>
      <c r="H31" s="25">
        <f t="shared" si="3"/>
        <v>28</v>
      </c>
      <c r="I31" s="24">
        <f t="shared" si="4"/>
        <v>3.9069130471992169E-4</v>
      </c>
      <c r="J31" s="24">
        <f t="shared" si="4"/>
        <v>1</v>
      </c>
      <c r="K31" s="24">
        <f>INDEX('Model 1'!EMBLEMFac1Fac3,MATCH($G31,'Model 1'!$A$22:$A$87,1),MATCH($B$8,'Model 1'!$D$21:$E$21,0))</f>
        <v>68.891660579074298</v>
      </c>
      <c r="L31" s="24">
        <f>INDEX('Model 1'!EMBLEMFac10Fac3,MATCH($G31,'Model 1'!$A$93:$A$158,1),MATCH($D$4,'Model 1'!$D$92:$H$92,0))</f>
        <v>1</v>
      </c>
      <c r="M31" s="24">
        <f t="shared" si="5"/>
        <v>0.9381147365003728</v>
      </c>
      <c r="N31" s="24">
        <f>INDEX('Model 1'!EMBLEMFac8Fac5,MATCH($H31,'Model 1'!$A$191:$A$210,1),MATCH($D$6,'Model 1'!$D$190:$F$190,0))</f>
        <v>2.387891420440329</v>
      </c>
      <c r="O31" s="24">
        <f>INDEX('Model 1'!EMBLEMFac9Fac5,MATCH($H31,'Model 1'!$A$216:$A$235,1),MATCH($D$7,'Model 1'!$D$213:$H$213,0))</f>
        <v>1</v>
      </c>
      <c r="P31" s="24">
        <f>INDEX('Model 1'!EMBLEMFac7Fac3,MATCH($G31,'Model 1'!$A$241:$A$306,1),MATCH($D$8,'Model 1'!$D$240:$E$240,0))</f>
        <v>0.96469234299572593</v>
      </c>
      <c r="Q31" s="24">
        <f>INDEX('Model 1'!EMBLEMFac11Fac5,MATCH($H31,'Model 1'!$A$312:$A$331,1),MATCH($B$7,'Model 1'!$D$309:$F$309,0))</f>
        <v>1.0384660356197275</v>
      </c>
      <c r="R31" s="24">
        <f>INDEX('Model 1'!EMBLEMFac27Fac3,MATCH(G31,'Model 1'!$A$337:$A$402,1),MATCH($B$5,'Model 1'!$D$336:$X$336,0))</f>
        <v>0.96407309074041547</v>
      </c>
      <c r="S31" s="24">
        <f t="shared" si="1"/>
        <v>5.8232042254520805E-2</v>
      </c>
    </row>
    <row r="32" spans="1:19" x14ac:dyDescent="0.3">
      <c r="G32" s="25">
        <f t="shared" si="2"/>
        <v>93</v>
      </c>
      <c r="H32" s="25">
        <f t="shared" si="3"/>
        <v>29</v>
      </c>
      <c r="I32" s="24">
        <f t="shared" si="4"/>
        <v>3.9069130471992169E-4</v>
      </c>
      <c r="J32" s="24">
        <f t="shared" si="4"/>
        <v>1</v>
      </c>
      <c r="K32" s="24">
        <f>INDEX('Model 1'!EMBLEMFac1Fac3,MATCH($G32,'Model 1'!$A$22:$A$87,1),MATCH($B$8,'Model 1'!$D$21:$E$21,0))</f>
        <v>72.368383215857534</v>
      </c>
      <c r="L32" s="24">
        <f>INDEX('Model 1'!EMBLEMFac10Fac3,MATCH($G32,'Model 1'!$A$93:$A$158,1),MATCH($D$4,'Model 1'!$D$92:$H$92,0))</f>
        <v>1</v>
      </c>
      <c r="M32" s="24">
        <f t="shared" si="5"/>
        <v>0.9381147365003728</v>
      </c>
      <c r="N32" s="24">
        <f>INDEX('Model 1'!EMBLEMFac8Fac5,MATCH($H32,'Model 1'!$A$191:$A$210,1),MATCH($D$6,'Model 1'!$D$190:$F$190,0))</f>
        <v>2.387891420440329</v>
      </c>
      <c r="O32" s="24">
        <f>INDEX('Model 1'!EMBLEMFac9Fac5,MATCH($H32,'Model 1'!$A$216:$A$235,1),MATCH($D$7,'Model 1'!$D$213:$H$213,0))</f>
        <v>1</v>
      </c>
      <c r="P32" s="24">
        <f>INDEX('Model 1'!EMBLEMFac7Fac3,MATCH($G32,'Model 1'!$A$241:$A$306,1),MATCH($D$8,'Model 1'!$D$240:$E$240,0))</f>
        <v>0.96469234299572593</v>
      </c>
      <c r="Q32" s="24">
        <f>INDEX('Model 1'!EMBLEMFac11Fac5,MATCH($H32,'Model 1'!$A$312:$A$331,1),MATCH($B$7,'Model 1'!$D$309:$F$309,0))</f>
        <v>1.0384660356197275</v>
      </c>
      <c r="R32" s="24">
        <f>INDEX('Model 1'!EMBLEMFac27Fac3,MATCH(G32,'Model 1'!$A$337:$A$402,1),MATCH($B$5,'Model 1'!$D$336:$X$336,0))</f>
        <v>0.96678716394659525</v>
      </c>
      <c r="S32" s="24">
        <f t="shared" si="1"/>
        <v>6.1343020004241654E-2</v>
      </c>
    </row>
    <row r="33" spans="7:19" x14ac:dyDescent="0.3">
      <c r="G33" s="25">
        <f t="shared" si="2"/>
        <v>94</v>
      </c>
      <c r="H33" s="25">
        <f t="shared" si="3"/>
        <v>30</v>
      </c>
      <c r="I33" s="24">
        <f t="shared" si="4"/>
        <v>3.9069130471992169E-4</v>
      </c>
      <c r="J33" s="24">
        <f t="shared" si="4"/>
        <v>1</v>
      </c>
      <c r="K33" s="24">
        <f>INDEX('Model 1'!EMBLEMFac1Fac3,MATCH($G33,'Model 1'!$A$22:$A$87,1),MATCH($B$8,'Model 1'!$D$21:$E$21,0))</f>
        <v>75.029469690583454</v>
      </c>
      <c r="L33" s="24">
        <f>INDEX('Model 1'!EMBLEMFac10Fac3,MATCH($G33,'Model 1'!$A$93:$A$158,1),MATCH($D$4,'Model 1'!$D$92:$H$92,0))</f>
        <v>1</v>
      </c>
      <c r="M33" s="24">
        <f t="shared" si="5"/>
        <v>0.9381147365003728</v>
      </c>
      <c r="N33" s="24">
        <f>INDEX('Model 1'!EMBLEMFac8Fac5,MATCH($H33,'Model 1'!$A$191:$A$210,1),MATCH($D$6,'Model 1'!$D$190:$F$190,0))</f>
        <v>2.387891420440329</v>
      </c>
      <c r="O33" s="24">
        <f>INDEX('Model 1'!EMBLEMFac9Fac5,MATCH($H33,'Model 1'!$A$216:$A$235,1),MATCH($D$7,'Model 1'!$D$213:$H$213,0))</f>
        <v>1</v>
      </c>
      <c r="P33" s="24">
        <f>INDEX('Model 1'!EMBLEMFac7Fac3,MATCH($G33,'Model 1'!$A$241:$A$306,1),MATCH($D$8,'Model 1'!$D$240:$E$240,0))</f>
        <v>0.96469234299572593</v>
      </c>
      <c r="Q33" s="24">
        <f>INDEX('Model 1'!EMBLEMFac11Fac5,MATCH($H33,'Model 1'!$A$312:$A$331,1),MATCH($B$7,'Model 1'!$D$309:$F$309,0))</f>
        <v>1.0384660356197275</v>
      </c>
      <c r="R33" s="24">
        <f>INDEX('Model 1'!EMBLEMFac27Fac3,MATCH(G33,'Model 1'!$A$337:$A$402,1),MATCH($B$5,'Model 1'!$D$336:$X$336,0))</f>
        <v>0.96950887785288253</v>
      </c>
      <c r="S33" s="24">
        <f t="shared" si="1"/>
        <v>6.3777732476305665E-2</v>
      </c>
    </row>
    <row r="34" spans="7:19" x14ac:dyDescent="0.3">
      <c r="G34" s="25">
        <f t="shared" si="2"/>
        <v>95</v>
      </c>
      <c r="H34" s="25">
        <f t="shared" si="3"/>
        <v>31</v>
      </c>
      <c r="I34" s="24">
        <f t="shared" si="4"/>
        <v>3.9069130471992169E-4</v>
      </c>
      <c r="J34" s="24">
        <f t="shared" si="4"/>
        <v>1</v>
      </c>
      <c r="K34" s="24">
        <f>INDEX('Model 1'!EMBLEMFac1Fac3,MATCH($G34,'Model 1'!$A$22:$A$87,1),MATCH($B$8,'Model 1'!$D$21:$E$21,0))</f>
        <v>76.85208727582777</v>
      </c>
      <c r="L34" s="24">
        <f>INDEX('Model 1'!EMBLEMFac10Fac3,MATCH($G34,'Model 1'!$A$93:$A$158,1),MATCH($D$4,'Model 1'!$D$92:$H$92,0))</f>
        <v>1</v>
      </c>
      <c r="M34" s="24">
        <f t="shared" si="5"/>
        <v>0.9381147365003728</v>
      </c>
      <c r="N34" s="24">
        <f>INDEX('Model 1'!EMBLEMFac8Fac5,MATCH($H34,'Model 1'!$A$191:$A$210,1),MATCH($D$6,'Model 1'!$D$190:$F$190,0))</f>
        <v>2.387891420440329</v>
      </c>
      <c r="O34" s="24">
        <f>INDEX('Model 1'!EMBLEMFac9Fac5,MATCH($H34,'Model 1'!$A$216:$A$235,1),MATCH($D$7,'Model 1'!$D$213:$H$213,0))</f>
        <v>1</v>
      </c>
      <c r="P34" s="24">
        <f>INDEX('Model 1'!EMBLEMFac7Fac3,MATCH($G34,'Model 1'!$A$241:$A$306,1),MATCH($D$8,'Model 1'!$D$240:$E$240,0))</f>
        <v>0.96469234299572637</v>
      </c>
      <c r="Q34" s="24">
        <f>INDEX('Model 1'!EMBLEMFac11Fac5,MATCH($H34,'Model 1'!$A$312:$A$331,1),MATCH($B$7,'Model 1'!$D$309:$F$309,0))</f>
        <v>1.0384660356197275</v>
      </c>
      <c r="R34" s="24">
        <f>INDEX('Model 1'!EMBLEMFac27Fac3,MATCH(G34,'Model 1'!$A$337:$A$402,1),MATCH($B$5,'Model 1'!$D$336:$X$336,0))</f>
        <v>0.97223825396949315</v>
      </c>
      <c r="S34" s="24">
        <f t="shared" si="1"/>
        <v>6.551093223121604E-2</v>
      </c>
    </row>
    <row r="35" spans="7:19" x14ac:dyDescent="0.3">
      <c r="G35" s="25">
        <f t="shared" si="2"/>
        <v>96</v>
      </c>
      <c r="H35" s="25">
        <f t="shared" si="3"/>
        <v>32</v>
      </c>
      <c r="I35" s="24">
        <f t="shared" si="4"/>
        <v>3.9069130471992169E-4</v>
      </c>
      <c r="J35" s="24">
        <f t="shared" si="4"/>
        <v>1</v>
      </c>
      <c r="K35" s="24">
        <f>INDEX('Model 1'!EMBLEMFac1Fac3,MATCH($G35,'Model 1'!$A$22:$A$87,1),MATCH($B$8,'Model 1'!$D$21:$E$21,0))</f>
        <v>77.878568870866502</v>
      </c>
      <c r="L35" s="24">
        <f>INDEX('Model 1'!EMBLEMFac10Fac3,MATCH($G35,'Model 1'!$A$93:$A$158,1),MATCH($D$4,'Model 1'!$D$92:$H$92,0))</f>
        <v>1</v>
      </c>
      <c r="M35" s="24">
        <f t="shared" si="5"/>
        <v>0.9381147365003728</v>
      </c>
      <c r="N35" s="24">
        <f>INDEX('Model 1'!EMBLEMFac8Fac5,MATCH($H35,'Model 1'!$A$191:$A$210,1),MATCH($D$6,'Model 1'!$D$190:$F$190,0))</f>
        <v>2.387891420440329</v>
      </c>
      <c r="O35" s="24">
        <f>INDEX('Model 1'!EMBLEMFac9Fac5,MATCH($H35,'Model 1'!$A$216:$A$235,1),MATCH($D$7,'Model 1'!$D$213:$H$213,0))</f>
        <v>1</v>
      </c>
      <c r="P35" s="24">
        <f>INDEX('Model 1'!EMBLEMFac7Fac3,MATCH($G35,'Model 1'!$A$241:$A$306,1),MATCH($D$8,'Model 1'!$D$240:$E$240,0))</f>
        <v>0.96469234299572593</v>
      </c>
      <c r="Q35" s="24">
        <f>INDEX('Model 1'!EMBLEMFac11Fac5,MATCH($H35,'Model 1'!$A$312:$A$331,1),MATCH($B$7,'Model 1'!$D$309:$F$309,0))</f>
        <v>1.0384660356197275</v>
      </c>
      <c r="R35" s="24">
        <f>INDEX('Model 1'!EMBLEMFac27Fac3,MATCH(G35,'Model 1'!$A$337:$A$402,1),MATCH($B$5,'Model 1'!$D$336:$X$336,0))</f>
        <v>0.97497531386719716</v>
      </c>
      <c r="S35" s="24">
        <f t="shared" si="1"/>
        <v>6.6572825393009835E-2</v>
      </c>
    </row>
    <row r="36" spans="7:19" x14ac:dyDescent="0.3">
      <c r="G36" s="25">
        <f t="shared" si="2"/>
        <v>97</v>
      </c>
      <c r="H36" s="25">
        <f t="shared" si="3"/>
        <v>33</v>
      </c>
      <c r="I36" s="24">
        <f t="shared" si="4"/>
        <v>3.9069130471992169E-4</v>
      </c>
      <c r="J36" s="24">
        <f t="shared" si="4"/>
        <v>1</v>
      </c>
      <c r="K36" s="24">
        <f>INDEX('Model 1'!EMBLEMFac1Fac3,MATCH($G36,'Model 1'!$A$22:$A$87,1),MATCH($B$8,'Model 1'!$D$21:$E$21,0))</f>
        <v>78.212147199823548</v>
      </c>
      <c r="L36" s="24">
        <f>INDEX('Model 1'!EMBLEMFac10Fac3,MATCH($G36,'Model 1'!$A$93:$A$158,1),MATCH($D$4,'Model 1'!$D$92:$H$92,0))</f>
        <v>1</v>
      </c>
      <c r="M36" s="24">
        <f t="shared" si="5"/>
        <v>0.9381147365003728</v>
      </c>
      <c r="N36" s="24">
        <f>INDEX('Model 1'!EMBLEMFac8Fac5,MATCH($H36,'Model 1'!$A$191:$A$210,1),MATCH($D$6,'Model 1'!$D$190:$F$190,0))</f>
        <v>2.387891420440329</v>
      </c>
      <c r="O36" s="24">
        <f>INDEX('Model 1'!EMBLEMFac9Fac5,MATCH($H36,'Model 1'!$A$216:$A$235,1),MATCH($D$7,'Model 1'!$D$213:$H$213,0))</f>
        <v>1</v>
      </c>
      <c r="P36" s="24">
        <f>INDEX('Model 1'!EMBLEMFac7Fac3,MATCH($G36,'Model 1'!$A$241:$A$306,1),MATCH($D$8,'Model 1'!$D$240:$E$240,0))</f>
        <v>0.96469234299572593</v>
      </c>
      <c r="Q36" s="24">
        <f>INDEX('Model 1'!EMBLEMFac11Fac5,MATCH($H36,'Model 1'!$A$312:$A$331,1),MATCH($B$7,'Model 1'!$D$309:$F$309,0))</f>
        <v>1.0384660356197275</v>
      </c>
      <c r="R36" s="24">
        <f>INDEX('Model 1'!EMBLEMFac27Fac3,MATCH(G36,'Model 1'!$A$337:$A$402,1),MATCH($B$5,'Model 1'!$D$336:$X$336,0))</f>
        <v>0.9777200791774926</v>
      </c>
      <c r="S36" s="24">
        <f t="shared" si="1"/>
        <v>6.7046197271898242E-2</v>
      </c>
    </row>
    <row r="37" spans="7:19" x14ac:dyDescent="0.3">
      <c r="G37" s="25">
        <f t="shared" si="2"/>
        <v>98</v>
      </c>
      <c r="H37" s="25">
        <f t="shared" si="3"/>
        <v>34</v>
      </c>
      <c r="I37" s="24">
        <f t="shared" si="4"/>
        <v>3.9069130471992169E-4</v>
      </c>
      <c r="J37" s="24">
        <f t="shared" si="4"/>
        <v>1</v>
      </c>
      <c r="K37" s="24">
        <f>INDEX('Model 1'!EMBLEMFac1Fac3,MATCH($G37,'Model 1'!$A$22:$A$87,1),MATCH($B$8,'Model 1'!$D$21:$E$21,0))</f>
        <v>78.212147199823548</v>
      </c>
      <c r="L37" s="24">
        <f>INDEX('Model 1'!EMBLEMFac10Fac3,MATCH($G37,'Model 1'!$A$93:$A$158,1),MATCH($D$4,'Model 1'!$D$92:$H$92,0))</f>
        <v>1</v>
      </c>
      <c r="M37" s="24">
        <f t="shared" si="5"/>
        <v>0.9381147365003728</v>
      </c>
      <c r="N37" s="24">
        <f>INDEX('Model 1'!EMBLEMFac8Fac5,MATCH($H37,'Model 1'!$A$191:$A$210,1),MATCH($D$6,'Model 1'!$D$190:$F$190,0))</f>
        <v>2.387891420440329</v>
      </c>
      <c r="O37" s="24">
        <f>INDEX('Model 1'!EMBLEMFac9Fac5,MATCH($H37,'Model 1'!$A$216:$A$235,1),MATCH($D$7,'Model 1'!$D$213:$H$213,0))</f>
        <v>1</v>
      </c>
      <c r="P37" s="24">
        <f>INDEX('Model 1'!EMBLEMFac7Fac3,MATCH($G37,'Model 1'!$A$241:$A$306,1),MATCH($D$8,'Model 1'!$D$240:$E$240,0))</f>
        <v>0.96469234299572593</v>
      </c>
      <c r="Q37" s="24">
        <f>INDEX('Model 1'!EMBLEMFac11Fac5,MATCH($H37,'Model 1'!$A$312:$A$331,1),MATCH($B$7,'Model 1'!$D$309:$F$309,0))</f>
        <v>1.0384660356197275</v>
      </c>
      <c r="R37" s="24">
        <f>INDEX('Model 1'!EMBLEMFac27Fac3,MATCH(G37,'Model 1'!$A$337:$A$402,1),MATCH($B$5,'Model 1'!$D$336:$X$336,0))</f>
        <v>0.98047257159277323</v>
      </c>
      <c r="S37" s="24">
        <f t="shared" si="1"/>
        <v>6.7234946744671231E-2</v>
      </c>
    </row>
    <row r="38" spans="7:19" x14ac:dyDescent="0.3">
      <c r="G38" s="25">
        <f t="shared" si="2"/>
        <v>99</v>
      </c>
      <c r="H38" s="25">
        <f t="shared" si="3"/>
        <v>35</v>
      </c>
      <c r="I38" s="24">
        <f t="shared" si="4"/>
        <v>3.9069130471992169E-4</v>
      </c>
      <c r="J38" s="24">
        <f t="shared" si="4"/>
        <v>1</v>
      </c>
      <c r="K38" s="24">
        <f>INDEX('Model 1'!EMBLEMFac1Fac3,MATCH($G38,'Model 1'!$A$22:$A$87,1),MATCH($B$8,'Model 1'!$D$21:$E$21,0))</f>
        <v>78.212147199823548</v>
      </c>
      <c r="L38" s="24">
        <f>INDEX('Model 1'!EMBLEMFac10Fac3,MATCH($G38,'Model 1'!$A$93:$A$158,1),MATCH($D$4,'Model 1'!$D$92:$H$92,0))</f>
        <v>1</v>
      </c>
      <c r="M38" s="24">
        <f t="shared" si="5"/>
        <v>0.9381147365003728</v>
      </c>
      <c r="N38" s="24">
        <f>INDEX('Model 1'!EMBLEMFac8Fac5,MATCH($H38,'Model 1'!$A$191:$A$210,1),MATCH($D$6,'Model 1'!$D$190:$F$190,0))</f>
        <v>2.387891420440329</v>
      </c>
      <c r="O38" s="24">
        <f>INDEX('Model 1'!EMBLEMFac9Fac5,MATCH($H38,'Model 1'!$A$216:$A$235,1),MATCH($D$7,'Model 1'!$D$213:$H$213,0))</f>
        <v>1</v>
      </c>
      <c r="P38" s="24">
        <f>INDEX('Model 1'!EMBLEMFac7Fac3,MATCH($G38,'Model 1'!$A$241:$A$306,1),MATCH($D$8,'Model 1'!$D$240:$E$240,0))</f>
        <v>0.96469234299572593</v>
      </c>
      <c r="Q38" s="24">
        <f>INDEX('Model 1'!EMBLEMFac11Fac5,MATCH($H38,'Model 1'!$A$312:$A$331,1),MATCH($B$7,'Model 1'!$D$309:$F$309,0))</f>
        <v>1.0384660356197275</v>
      </c>
      <c r="R38" s="24">
        <f>INDEX('Model 1'!EMBLEMFac27Fac3,MATCH(G38,'Model 1'!$A$337:$A$402,1),MATCH($B$5,'Model 1'!$D$336:$X$336,0))</f>
        <v>0.9832328128665031</v>
      </c>
      <c r="S38" s="24">
        <f t="shared" si="1"/>
        <v>6.7424227587826471E-2</v>
      </c>
    </row>
    <row r="39" spans="7:19" x14ac:dyDescent="0.3">
      <c r="G39" s="25">
        <f t="shared" si="2"/>
        <v>100</v>
      </c>
      <c r="H39" s="25">
        <f t="shared" si="3"/>
        <v>36</v>
      </c>
      <c r="I39" s="24">
        <f t="shared" si="4"/>
        <v>3.9069130471992169E-4</v>
      </c>
      <c r="J39" s="24">
        <f t="shared" si="4"/>
        <v>1</v>
      </c>
      <c r="K39" s="24">
        <f>INDEX('Model 1'!EMBLEMFac1Fac3,MATCH($G39,'Model 1'!$A$22:$A$87,1),MATCH($B$8,'Model 1'!$D$21:$E$21,0))</f>
        <v>78.212147199823548</v>
      </c>
      <c r="L39" s="24">
        <f>INDEX('Model 1'!EMBLEMFac10Fac3,MATCH($G39,'Model 1'!$A$93:$A$158,1),MATCH($D$4,'Model 1'!$D$92:$H$92,0))</f>
        <v>1</v>
      </c>
      <c r="M39" s="24">
        <f t="shared" si="5"/>
        <v>0.9381147365003728</v>
      </c>
      <c r="N39" s="24">
        <f>INDEX('Model 1'!EMBLEMFac8Fac5,MATCH($H39,'Model 1'!$A$191:$A$210,1),MATCH($D$6,'Model 1'!$D$190:$F$190,0))</f>
        <v>2.387891420440329</v>
      </c>
      <c r="O39" s="24">
        <f>INDEX('Model 1'!EMBLEMFac9Fac5,MATCH($H39,'Model 1'!$A$216:$A$235,1),MATCH($D$7,'Model 1'!$D$213:$H$213,0))</f>
        <v>1</v>
      </c>
      <c r="P39" s="24">
        <f>INDEX('Model 1'!EMBLEMFac7Fac3,MATCH($G39,'Model 1'!$A$241:$A$306,1),MATCH($D$8,'Model 1'!$D$240:$E$240,0))</f>
        <v>0.96469234299572593</v>
      </c>
      <c r="Q39" s="24">
        <f>INDEX('Model 1'!EMBLEMFac11Fac5,MATCH($H39,'Model 1'!$A$312:$A$331,1),MATCH($B$7,'Model 1'!$D$309:$F$309,0))</f>
        <v>1.0384660356197275</v>
      </c>
      <c r="R39" s="24">
        <f>INDEX('Model 1'!EMBLEMFac27Fac3,MATCH(G39,'Model 1'!$A$337:$A$402,1),MATCH($B$5,'Model 1'!$D$336:$X$336,0))</f>
        <v>0.98600082481338547</v>
      </c>
      <c r="S39" s="24">
        <f t="shared" si="1"/>
        <v>6.7614041297285904E-2</v>
      </c>
    </row>
    <row r="40" spans="7:19" x14ac:dyDescent="0.3">
      <c r="G40" s="25">
        <f t="shared" si="2"/>
        <v>101</v>
      </c>
      <c r="H40" s="25">
        <f t="shared" si="3"/>
        <v>37</v>
      </c>
      <c r="I40" s="24">
        <f t="shared" si="4"/>
        <v>3.9069130471992169E-4</v>
      </c>
      <c r="J40" s="24">
        <f t="shared" si="4"/>
        <v>1</v>
      </c>
      <c r="K40" s="24">
        <f>INDEX('Model 1'!EMBLEMFac1Fac3,MATCH($G40,'Model 1'!$A$22:$A$87,1),MATCH($B$8,'Model 1'!$D$21:$E$21,0))</f>
        <v>78.212147199823548</v>
      </c>
      <c r="L40" s="24">
        <f>INDEX('Model 1'!EMBLEMFac10Fac3,MATCH($G40,'Model 1'!$A$93:$A$158,1),MATCH($D$4,'Model 1'!$D$92:$H$92,0))</f>
        <v>1</v>
      </c>
      <c r="M40" s="24">
        <f t="shared" si="5"/>
        <v>0.9381147365003728</v>
      </c>
      <c r="N40" s="24">
        <f>INDEX('Model 1'!EMBLEMFac8Fac5,MATCH($H40,'Model 1'!$A$191:$A$210,1),MATCH($D$6,'Model 1'!$D$190:$F$190,0))</f>
        <v>2.387891420440329</v>
      </c>
      <c r="O40" s="24">
        <f>INDEX('Model 1'!EMBLEMFac9Fac5,MATCH($H40,'Model 1'!$A$216:$A$235,1),MATCH($D$7,'Model 1'!$D$213:$H$213,0))</f>
        <v>1</v>
      </c>
      <c r="P40" s="24">
        <f>INDEX('Model 1'!EMBLEMFac7Fac3,MATCH($G40,'Model 1'!$A$241:$A$306,1),MATCH($D$8,'Model 1'!$D$240:$E$240,0))</f>
        <v>0.96469234299572593</v>
      </c>
      <c r="Q40" s="24">
        <f>INDEX('Model 1'!EMBLEMFac11Fac5,MATCH($H40,'Model 1'!$A$312:$A$331,1),MATCH($B$7,'Model 1'!$D$309:$F$309,0))</f>
        <v>1.0384660356197275</v>
      </c>
      <c r="R40" s="24">
        <f>INDEX('Model 1'!EMBLEMFac27Fac3,MATCH(G40,'Model 1'!$A$337:$A$402,1),MATCH($B$5,'Model 1'!$D$336:$X$336,0))</f>
        <v>0.98600082481338547</v>
      </c>
      <c r="S40" s="24">
        <f t="shared" si="1"/>
        <v>6.7614041297285904E-2</v>
      </c>
    </row>
    <row r="41" spans="7:19" x14ac:dyDescent="0.3">
      <c r="G41" s="25">
        <f t="shared" si="2"/>
        <v>102</v>
      </c>
      <c r="H41" s="25">
        <f t="shared" si="3"/>
        <v>38</v>
      </c>
      <c r="I41" s="24">
        <f t="shared" si="4"/>
        <v>3.9069130471992169E-4</v>
      </c>
      <c r="J41" s="24">
        <f t="shared" si="4"/>
        <v>1</v>
      </c>
      <c r="K41" s="24">
        <f>INDEX('Model 1'!EMBLEMFac1Fac3,MATCH($G41,'Model 1'!$A$22:$A$87,1),MATCH($B$8,'Model 1'!$D$21:$E$21,0))</f>
        <v>78.212147199823548</v>
      </c>
      <c r="L41" s="24">
        <f>INDEX('Model 1'!EMBLEMFac10Fac3,MATCH($G41,'Model 1'!$A$93:$A$158,1),MATCH($D$4,'Model 1'!$D$92:$H$92,0))</f>
        <v>1</v>
      </c>
      <c r="M41" s="24">
        <f t="shared" si="5"/>
        <v>0.9381147365003728</v>
      </c>
      <c r="N41" s="24">
        <f>INDEX('Model 1'!EMBLEMFac8Fac5,MATCH($H41,'Model 1'!$A$191:$A$210,1),MATCH($D$6,'Model 1'!$D$190:$F$190,0))</f>
        <v>2.387891420440329</v>
      </c>
      <c r="O41" s="24">
        <f>INDEX('Model 1'!EMBLEMFac9Fac5,MATCH($H41,'Model 1'!$A$216:$A$235,1),MATCH($D$7,'Model 1'!$D$213:$H$213,0))</f>
        <v>1</v>
      </c>
      <c r="P41" s="24">
        <f>INDEX('Model 1'!EMBLEMFac7Fac3,MATCH($G41,'Model 1'!$A$241:$A$306,1),MATCH($D$8,'Model 1'!$D$240:$E$240,0))</f>
        <v>0.96469234299572593</v>
      </c>
      <c r="Q41" s="24">
        <f>INDEX('Model 1'!EMBLEMFac11Fac5,MATCH($H41,'Model 1'!$A$312:$A$331,1),MATCH($B$7,'Model 1'!$D$309:$F$309,0))</f>
        <v>1.0384660356197275</v>
      </c>
      <c r="R41" s="24">
        <f>INDEX('Model 1'!EMBLEMFac27Fac3,MATCH(G41,'Model 1'!$A$337:$A$402,1),MATCH($B$5,'Model 1'!$D$336:$X$336,0))</f>
        <v>0.98600082481338547</v>
      </c>
      <c r="S41" s="24">
        <f t="shared" si="1"/>
        <v>6.7614041297285904E-2</v>
      </c>
    </row>
    <row r="42" spans="7:19" x14ac:dyDescent="0.3">
      <c r="G42" s="25">
        <f t="shared" si="2"/>
        <v>103</v>
      </c>
      <c r="H42" s="25">
        <f t="shared" si="3"/>
        <v>39</v>
      </c>
      <c r="I42" s="24">
        <f t="shared" si="4"/>
        <v>3.9069130471992169E-4</v>
      </c>
      <c r="J42" s="24">
        <f t="shared" si="4"/>
        <v>1</v>
      </c>
      <c r="K42" s="24">
        <f>INDEX('Model 1'!EMBLEMFac1Fac3,MATCH($G42,'Model 1'!$A$22:$A$87,1),MATCH($B$8,'Model 1'!$D$21:$E$21,0))</f>
        <v>78.212147199823548</v>
      </c>
      <c r="L42" s="24">
        <f>INDEX('Model 1'!EMBLEMFac10Fac3,MATCH($G42,'Model 1'!$A$93:$A$158,1),MATCH($D$4,'Model 1'!$D$92:$H$92,0))</f>
        <v>1</v>
      </c>
      <c r="M42" s="24">
        <f t="shared" si="5"/>
        <v>0.9381147365003728</v>
      </c>
      <c r="N42" s="24">
        <f>INDEX('Model 1'!EMBLEMFac8Fac5,MATCH($H42,'Model 1'!$A$191:$A$210,1),MATCH($D$6,'Model 1'!$D$190:$F$190,0))</f>
        <v>2.387891420440329</v>
      </c>
      <c r="O42" s="24">
        <f>INDEX('Model 1'!EMBLEMFac9Fac5,MATCH($H42,'Model 1'!$A$216:$A$235,1),MATCH($D$7,'Model 1'!$D$213:$H$213,0))</f>
        <v>1</v>
      </c>
      <c r="P42" s="24">
        <f>INDEX('Model 1'!EMBLEMFac7Fac3,MATCH($G42,'Model 1'!$A$241:$A$306,1),MATCH($D$8,'Model 1'!$D$240:$E$240,0))</f>
        <v>0.96469234299572593</v>
      </c>
      <c r="Q42" s="24">
        <f>INDEX('Model 1'!EMBLEMFac11Fac5,MATCH($H42,'Model 1'!$A$312:$A$331,1),MATCH($B$7,'Model 1'!$D$309:$F$309,0))</f>
        <v>1.0384660356197275</v>
      </c>
      <c r="R42" s="24">
        <f>INDEX('Model 1'!EMBLEMFac27Fac3,MATCH(G42,'Model 1'!$A$337:$A$402,1),MATCH($B$5,'Model 1'!$D$336:$X$336,0))</f>
        <v>0.98600082481338547</v>
      </c>
      <c r="S42" s="24">
        <f t="shared" si="1"/>
        <v>6.7614041297285904E-2</v>
      </c>
    </row>
    <row r="43" spans="7:19" x14ac:dyDescent="0.3">
      <c r="G43" s="25">
        <f t="shared" si="2"/>
        <v>104</v>
      </c>
      <c r="H43" s="25">
        <f t="shared" si="3"/>
        <v>40</v>
      </c>
      <c r="I43" s="24">
        <f t="shared" si="4"/>
        <v>3.9069130471992169E-4</v>
      </c>
      <c r="J43" s="24">
        <f t="shared" si="4"/>
        <v>1</v>
      </c>
      <c r="K43" s="24">
        <f>INDEX('Model 1'!EMBLEMFac1Fac3,MATCH($G43,'Model 1'!$A$22:$A$87,1),MATCH($B$8,'Model 1'!$D$21:$E$21,0))</f>
        <v>78.212147199823548</v>
      </c>
      <c r="L43" s="24">
        <f>INDEX('Model 1'!EMBLEMFac10Fac3,MATCH($G43,'Model 1'!$A$93:$A$158,1),MATCH($D$4,'Model 1'!$D$92:$H$92,0))</f>
        <v>1</v>
      </c>
      <c r="M43" s="24">
        <f t="shared" si="5"/>
        <v>0.9381147365003728</v>
      </c>
      <c r="N43" s="24">
        <f>INDEX('Model 1'!EMBLEMFac8Fac5,MATCH($H43,'Model 1'!$A$191:$A$210,1),MATCH($D$6,'Model 1'!$D$190:$F$190,0))</f>
        <v>2.387891420440329</v>
      </c>
      <c r="O43" s="24">
        <f>INDEX('Model 1'!EMBLEMFac9Fac5,MATCH($H43,'Model 1'!$A$216:$A$235,1),MATCH($D$7,'Model 1'!$D$213:$H$213,0))</f>
        <v>1</v>
      </c>
      <c r="P43" s="24">
        <f>INDEX('Model 1'!EMBLEMFac7Fac3,MATCH($G43,'Model 1'!$A$241:$A$306,1),MATCH($D$8,'Model 1'!$D$240:$E$240,0))</f>
        <v>0.96469234299572593</v>
      </c>
      <c r="Q43" s="24">
        <f>INDEX('Model 1'!EMBLEMFac11Fac5,MATCH($H43,'Model 1'!$A$312:$A$331,1),MATCH($B$7,'Model 1'!$D$309:$F$309,0))</f>
        <v>1.0384660356197275</v>
      </c>
      <c r="R43" s="24">
        <f>INDEX('Model 1'!EMBLEMFac27Fac3,MATCH(G43,'Model 1'!$A$337:$A$402,1),MATCH($B$5,'Model 1'!$D$336:$X$336,0))</f>
        <v>0.98600082481338547</v>
      </c>
      <c r="S43" s="24">
        <f t="shared" si="1"/>
        <v>6.7614041297285904E-2</v>
      </c>
    </row>
    <row r="44" spans="7:19" x14ac:dyDescent="0.3">
      <c r="G44" s="25">
        <f t="shared" si="2"/>
        <v>105</v>
      </c>
      <c r="H44" s="25">
        <f t="shared" si="3"/>
        <v>41</v>
      </c>
      <c r="I44" s="24">
        <f t="shared" si="4"/>
        <v>3.9069130471992169E-4</v>
      </c>
      <c r="J44" s="24">
        <f t="shared" si="4"/>
        <v>1</v>
      </c>
      <c r="K44" s="24">
        <f>INDEX('Model 1'!EMBLEMFac1Fac3,MATCH($G44,'Model 1'!$A$22:$A$87,1),MATCH($B$8,'Model 1'!$D$21:$E$21,0))</f>
        <v>78.212147199823548</v>
      </c>
      <c r="L44" s="24">
        <f>INDEX('Model 1'!EMBLEMFac10Fac3,MATCH($G44,'Model 1'!$A$93:$A$158,1),MATCH($D$4,'Model 1'!$D$92:$H$92,0))</f>
        <v>1</v>
      </c>
      <c r="M44" s="24">
        <f t="shared" si="5"/>
        <v>0.9381147365003728</v>
      </c>
      <c r="N44" s="24">
        <f>INDEX('Model 1'!EMBLEMFac8Fac5,MATCH($H44,'Model 1'!$A$191:$A$210,1),MATCH($D$6,'Model 1'!$D$190:$F$190,0))</f>
        <v>2.387891420440329</v>
      </c>
      <c r="O44" s="24">
        <f>INDEX('Model 1'!EMBLEMFac9Fac5,MATCH($H44,'Model 1'!$A$216:$A$235,1),MATCH($D$7,'Model 1'!$D$213:$H$213,0))</f>
        <v>1</v>
      </c>
      <c r="P44" s="24">
        <f>INDEX('Model 1'!EMBLEMFac7Fac3,MATCH($G44,'Model 1'!$A$241:$A$306,1),MATCH($D$8,'Model 1'!$D$240:$E$240,0))</f>
        <v>0.96469234299572593</v>
      </c>
      <c r="Q44" s="24">
        <f>INDEX('Model 1'!EMBLEMFac11Fac5,MATCH($H44,'Model 1'!$A$312:$A$331,1),MATCH($B$7,'Model 1'!$D$309:$F$309,0))</f>
        <v>1.0384660356197275</v>
      </c>
      <c r="R44" s="24">
        <f>INDEX('Model 1'!EMBLEMFac27Fac3,MATCH(G44,'Model 1'!$A$337:$A$402,1),MATCH($B$5,'Model 1'!$D$336:$X$336,0))</f>
        <v>0.98600082481338547</v>
      </c>
      <c r="S44" s="24">
        <f t="shared" si="1"/>
        <v>6.7614041297285904E-2</v>
      </c>
    </row>
    <row r="45" spans="7:19" x14ac:dyDescent="0.3">
      <c r="G45" s="25">
        <f t="shared" si="2"/>
        <v>106</v>
      </c>
      <c r="H45" s="25">
        <f t="shared" si="3"/>
        <v>42</v>
      </c>
      <c r="I45" s="24">
        <f t="shared" si="4"/>
        <v>3.9069130471992169E-4</v>
      </c>
      <c r="J45" s="24">
        <f t="shared" si="4"/>
        <v>1</v>
      </c>
      <c r="K45" s="24">
        <f>INDEX('Model 1'!EMBLEMFac1Fac3,MATCH($G45,'Model 1'!$A$22:$A$87,1),MATCH($B$8,'Model 1'!$D$21:$E$21,0))</f>
        <v>78.212147199823548</v>
      </c>
      <c r="L45" s="24">
        <f>INDEX('Model 1'!EMBLEMFac10Fac3,MATCH($G45,'Model 1'!$A$93:$A$158,1),MATCH($D$4,'Model 1'!$D$92:$H$92,0))</f>
        <v>1</v>
      </c>
      <c r="M45" s="24">
        <f t="shared" si="5"/>
        <v>0.9381147365003728</v>
      </c>
      <c r="N45" s="24">
        <f>INDEX('Model 1'!EMBLEMFac8Fac5,MATCH($H45,'Model 1'!$A$191:$A$210,1),MATCH($D$6,'Model 1'!$D$190:$F$190,0))</f>
        <v>2.387891420440329</v>
      </c>
      <c r="O45" s="24">
        <f>INDEX('Model 1'!EMBLEMFac9Fac5,MATCH($H45,'Model 1'!$A$216:$A$235,1),MATCH($D$7,'Model 1'!$D$213:$H$213,0))</f>
        <v>1</v>
      </c>
      <c r="P45" s="24">
        <f>INDEX('Model 1'!EMBLEMFac7Fac3,MATCH($G45,'Model 1'!$A$241:$A$306,1),MATCH($D$8,'Model 1'!$D$240:$E$240,0))</f>
        <v>0.96469234299572593</v>
      </c>
      <c r="Q45" s="24">
        <f>INDEX('Model 1'!EMBLEMFac11Fac5,MATCH($H45,'Model 1'!$A$312:$A$331,1),MATCH($B$7,'Model 1'!$D$309:$F$309,0))</f>
        <v>1.0384660356197275</v>
      </c>
      <c r="R45" s="24">
        <f>INDEX('Model 1'!EMBLEMFac27Fac3,MATCH(G45,'Model 1'!$A$337:$A$402,1),MATCH($B$5,'Model 1'!$D$336:$X$336,0))</f>
        <v>0.98600082481338547</v>
      </c>
      <c r="S45" s="24">
        <f t="shared" si="1"/>
        <v>6.7614041297285904E-2</v>
      </c>
    </row>
    <row r="46" spans="7:19" x14ac:dyDescent="0.3">
      <c r="G46" s="25">
        <f t="shared" si="2"/>
        <v>107</v>
      </c>
      <c r="H46" s="25">
        <f t="shared" si="3"/>
        <v>43</v>
      </c>
      <c r="I46" s="24">
        <f t="shared" si="4"/>
        <v>3.9069130471992169E-4</v>
      </c>
      <c r="J46" s="24">
        <f t="shared" si="4"/>
        <v>1</v>
      </c>
      <c r="K46" s="24">
        <f>INDEX('Model 1'!EMBLEMFac1Fac3,MATCH($G46,'Model 1'!$A$22:$A$87,1),MATCH($B$8,'Model 1'!$D$21:$E$21,0))</f>
        <v>78.212147199823548</v>
      </c>
      <c r="L46" s="24">
        <f>INDEX('Model 1'!EMBLEMFac10Fac3,MATCH($G46,'Model 1'!$A$93:$A$158,1),MATCH($D$4,'Model 1'!$D$92:$H$92,0))</f>
        <v>1</v>
      </c>
      <c r="M46" s="24">
        <f t="shared" si="5"/>
        <v>0.9381147365003728</v>
      </c>
      <c r="N46" s="24">
        <f>INDEX('Model 1'!EMBLEMFac8Fac5,MATCH($H46,'Model 1'!$A$191:$A$210,1),MATCH($D$6,'Model 1'!$D$190:$F$190,0))</f>
        <v>2.387891420440329</v>
      </c>
      <c r="O46" s="24">
        <f>INDEX('Model 1'!EMBLEMFac9Fac5,MATCH($H46,'Model 1'!$A$216:$A$235,1),MATCH($D$7,'Model 1'!$D$213:$H$213,0))</f>
        <v>1</v>
      </c>
      <c r="P46" s="24">
        <f>INDEX('Model 1'!EMBLEMFac7Fac3,MATCH($G46,'Model 1'!$A$241:$A$306,1),MATCH($D$8,'Model 1'!$D$240:$E$240,0))</f>
        <v>0.96469234299572593</v>
      </c>
      <c r="Q46" s="24">
        <f>INDEX('Model 1'!EMBLEMFac11Fac5,MATCH($H46,'Model 1'!$A$312:$A$331,1),MATCH($B$7,'Model 1'!$D$309:$F$309,0))</f>
        <v>1.0384660356197275</v>
      </c>
      <c r="R46" s="24">
        <f>INDEX('Model 1'!EMBLEMFac27Fac3,MATCH(G46,'Model 1'!$A$337:$A$402,1),MATCH($B$5,'Model 1'!$D$336:$X$336,0))</f>
        <v>0.98600082481338547</v>
      </c>
      <c r="S46" s="24">
        <f t="shared" si="1"/>
        <v>6.7614041297285904E-2</v>
      </c>
    </row>
    <row r="47" spans="7:19" x14ac:dyDescent="0.3">
      <c r="G47" s="25">
        <f t="shared" si="2"/>
        <v>108</v>
      </c>
      <c r="H47" s="25">
        <f t="shared" si="3"/>
        <v>44</v>
      </c>
      <c r="I47" s="24">
        <f t="shared" si="4"/>
        <v>3.9069130471992169E-4</v>
      </c>
      <c r="J47" s="24">
        <f t="shared" si="4"/>
        <v>1</v>
      </c>
      <c r="K47" s="24">
        <f>INDEX('Model 1'!EMBLEMFac1Fac3,MATCH($G47,'Model 1'!$A$22:$A$87,1),MATCH($B$8,'Model 1'!$D$21:$E$21,0))</f>
        <v>78.212147199823548</v>
      </c>
      <c r="L47" s="24">
        <f>INDEX('Model 1'!EMBLEMFac10Fac3,MATCH($G47,'Model 1'!$A$93:$A$158,1),MATCH($D$4,'Model 1'!$D$92:$H$92,0))</f>
        <v>1</v>
      </c>
      <c r="M47" s="24">
        <f t="shared" si="5"/>
        <v>0.9381147365003728</v>
      </c>
      <c r="N47" s="24">
        <f>INDEX('Model 1'!EMBLEMFac8Fac5,MATCH($H47,'Model 1'!$A$191:$A$210,1),MATCH($D$6,'Model 1'!$D$190:$F$190,0))</f>
        <v>2.387891420440329</v>
      </c>
      <c r="O47" s="24">
        <f>INDEX('Model 1'!EMBLEMFac9Fac5,MATCH($H47,'Model 1'!$A$216:$A$235,1),MATCH($D$7,'Model 1'!$D$213:$H$213,0))</f>
        <v>1</v>
      </c>
      <c r="P47" s="24">
        <f>INDEX('Model 1'!EMBLEMFac7Fac3,MATCH($G47,'Model 1'!$A$241:$A$306,1),MATCH($D$8,'Model 1'!$D$240:$E$240,0))</f>
        <v>0.96469234299572593</v>
      </c>
      <c r="Q47" s="24">
        <f>INDEX('Model 1'!EMBLEMFac11Fac5,MATCH($H47,'Model 1'!$A$312:$A$331,1),MATCH($B$7,'Model 1'!$D$309:$F$309,0))</f>
        <v>1.0384660356197275</v>
      </c>
      <c r="R47" s="24">
        <f>INDEX('Model 1'!EMBLEMFac27Fac3,MATCH(G47,'Model 1'!$A$337:$A$402,1),MATCH($B$5,'Model 1'!$D$336:$X$336,0))</f>
        <v>0.98600082481338547</v>
      </c>
      <c r="S47" s="24">
        <f t="shared" si="1"/>
        <v>6.7614041297285904E-2</v>
      </c>
    </row>
    <row r="48" spans="7:19" x14ac:dyDescent="0.3">
      <c r="G48" s="25">
        <f t="shared" si="2"/>
        <v>109</v>
      </c>
      <c r="H48" s="25">
        <f t="shared" si="3"/>
        <v>45</v>
      </c>
      <c r="I48" s="24">
        <f t="shared" si="4"/>
        <v>3.9069130471992169E-4</v>
      </c>
      <c r="J48" s="24">
        <f t="shared" si="4"/>
        <v>1</v>
      </c>
      <c r="K48" s="24">
        <f>INDEX('Model 1'!EMBLEMFac1Fac3,MATCH($G48,'Model 1'!$A$22:$A$87,1),MATCH($B$8,'Model 1'!$D$21:$E$21,0))</f>
        <v>78.212147199823548</v>
      </c>
      <c r="L48" s="24">
        <f>INDEX('Model 1'!EMBLEMFac10Fac3,MATCH($G48,'Model 1'!$A$93:$A$158,1),MATCH($D$4,'Model 1'!$D$92:$H$92,0))</f>
        <v>1</v>
      </c>
      <c r="M48" s="24">
        <f t="shared" si="5"/>
        <v>0.9381147365003728</v>
      </c>
      <c r="N48" s="24">
        <f>INDEX('Model 1'!EMBLEMFac8Fac5,MATCH($H48,'Model 1'!$A$191:$A$210,1),MATCH($D$6,'Model 1'!$D$190:$F$190,0))</f>
        <v>2.387891420440329</v>
      </c>
      <c r="O48" s="24">
        <f>INDEX('Model 1'!EMBLEMFac9Fac5,MATCH($H48,'Model 1'!$A$216:$A$235,1),MATCH($D$7,'Model 1'!$D$213:$H$213,0))</f>
        <v>1</v>
      </c>
      <c r="P48" s="24">
        <f>INDEX('Model 1'!EMBLEMFac7Fac3,MATCH($G48,'Model 1'!$A$241:$A$306,1),MATCH($D$8,'Model 1'!$D$240:$E$240,0))</f>
        <v>0.96469234299572593</v>
      </c>
      <c r="Q48" s="24">
        <f>INDEX('Model 1'!EMBLEMFac11Fac5,MATCH($H48,'Model 1'!$A$312:$A$331,1),MATCH($B$7,'Model 1'!$D$309:$F$309,0))</f>
        <v>1.0384660356197275</v>
      </c>
      <c r="R48" s="24">
        <f>INDEX('Model 1'!EMBLEMFac27Fac3,MATCH(G48,'Model 1'!$A$337:$A$402,1),MATCH($B$5,'Model 1'!$D$336:$X$336,0))</f>
        <v>0.98600082481338547</v>
      </c>
      <c r="S48" s="24">
        <f t="shared" si="1"/>
        <v>6.7614041297285904E-2</v>
      </c>
    </row>
    <row r="49" spans="7:19" x14ac:dyDescent="0.3">
      <c r="G49" s="25">
        <f t="shared" si="2"/>
        <v>110</v>
      </c>
      <c r="H49" s="25">
        <f t="shared" si="3"/>
        <v>46</v>
      </c>
      <c r="I49" s="24">
        <f t="shared" si="4"/>
        <v>3.9069130471992169E-4</v>
      </c>
      <c r="J49" s="24">
        <f t="shared" si="4"/>
        <v>1</v>
      </c>
      <c r="K49" s="24">
        <f>INDEX('Model 1'!EMBLEMFac1Fac3,MATCH($G49,'Model 1'!$A$22:$A$87,1),MATCH($B$8,'Model 1'!$D$21:$E$21,0))</f>
        <v>78.212147199823548</v>
      </c>
      <c r="L49" s="24">
        <f>INDEX('Model 1'!EMBLEMFac10Fac3,MATCH($G49,'Model 1'!$A$93:$A$158,1),MATCH($D$4,'Model 1'!$D$92:$H$92,0))</f>
        <v>1</v>
      </c>
      <c r="M49" s="24">
        <f t="shared" si="5"/>
        <v>0.9381147365003728</v>
      </c>
      <c r="N49" s="24">
        <f>INDEX('Model 1'!EMBLEMFac8Fac5,MATCH($H49,'Model 1'!$A$191:$A$210,1),MATCH($D$6,'Model 1'!$D$190:$F$190,0))</f>
        <v>2.387891420440329</v>
      </c>
      <c r="O49" s="24">
        <f>INDEX('Model 1'!EMBLEMFac9Fac5,MATCH($H49,'Model 1'!$A$216:$A$235,1),MATCH($D$7,'Model 1'!$D$213:$H$213,0))</f>
        <v>1</v>
      </c>
      <c r="P49" s="24">
        <f>INDEX('Model 1'!EMBLEMFac7Fac3,MATCH($G49,'Model 1'!$A$241:$A$306,1),MATCH($D$8,'Model 1'!$D$240:$E$240,0))</f>
        <v>0.96469234299572593</v>
      </c>
      <c r="Q49" s="24">
        <f>INDEX('Model 1'!EMBLEMFac11Fac5,MATCH($H49,'Model 1'!$A$312:$A$331,1),MATCH($B$7,'Model 1'!$D$309:$F$309,0))</f>
        <v>1.0384660356197275</v>
      </c>
      <c r="R49" s="24">
        <f>INDEX('Model 1'!EMBLEMFac27Fac3,MATCH(G49,'Model 1'!$A$337:$A$402,1),MATCH($B$5,'Model 1'!$D$336:$X$336,0))</f>
        <v>0.98600082481338547</v>
      </c>
      <c r="S49" s="24">
        <f t="shared" si="1"/>
        <v>6.7614041297285904E-2</v>
      </c>
    </row>
    <row r="50" spans="7:19" x14ac:dyDescent="0.3">
      <c r="G50" s="25">
        <f t="shared" si="2"/>
        <v>111</v>
      </c>
      <c r="H50" s="25">
        <f t="shared" si="3"/>
        <v>47</v>
      </c>
      <c r="I50" s="24">
        <f t="shared" si="4"/>
        <v>3.9069130471992169E-4</v>
      </c>
      <c r="J50" s="24">
        <f t="shared" si="4"/>
        <v>1</v>
      </c>
      <c r="K50" s="24">
        <f>INDEX('Model 1'!EMBLEMFac1Fac3,MATCH($G50,'Model 1'!$A$22:$A$87,1),MATCH($B$8,'Model 1'!$D$21:$E$21,0))</f>
        <v>78.212147199823548</v>
      </c>
      <c r="L50" s="24">
        <f>INDEX('Model 1'!EMBLEMFac10Fac3,MATCH($G50,'Model 1'!$A$93:$A$158,1),MATCH($D$4,'Model 1'!$D$92:$H$92,0))</f>
        <v>1</v>
      </c>
      <c r="M50" s="24">
        <f t="shared" si="5"/>
        <v>0.9381147365003728</v>
      </c>
      <c r="N50" s="24">
        <f>INDEX('Model 1'!EMBLEMFac8Fac5,MATCH($H50,'Model 1'!$A$191:$A$210,1),MATCH($D$6,'Model 1'!$D$190:$F$190,0))</f>
        <v>2.387891420440329</v>
      </c>
      <c r="O50" s="24">
        <f>INDEX('Model 1'!EMBLEMFac9Fac5,MATCH($H50,'Model 1'!$A$216:$A$235,1),MATCH($D$7,'Model 1'!$D$213:$H$213,0))</f>
        <v>1</v>
      </c>
      <c r="P50" s="24">
        <f>INDEX('Model 1'!EMBLEMFac7Fac3,MATCH($G50,'Model 1'!$A$241:$A$306,1),MATCH($D$8,'Model 1'!$D$240:$E$240,0))</f>
        <v>0.96469234299572593</v>
      </c>
      <c r="Q50" s="24">
        <f>INDEX('Model 1'!EMBLEMFac11Fac5,MATCH($H50,'Model 1'!$A$312:$A$331,1),MATCH($B$7,'Model 1'!$D$309:$F$309,0))</f>
        <v>1.0384660356197275</v>
      </c>
      <c r="R50" s="24">
        <f>INDEX('Model 1'!EMBLEMFac27Fac3,MATCH(G50,'Model 1'!$A$337:$A$402,1),MATCH($B$5,'Model 1'!$D$336:$X$336,0))</f>
        <v>0.98600082481338547</v>
      </c>
      <c r="S50" s="24">
        <f t="shared" si="1"/>
        <v>6.7614041297285904E-2</v>
      </c>
    </row>
    <row r="51" spans="7:19" x14ac:dyDescent="0.3">
      <c r="G51" s="25">
        <f t="shared" si="2"/>
        <v>112</v>
      </c>
      <c r="H51" s="25">
        <f t="shared" si="3"/>
        <v>48</v>
      </c>
      <c r="I51" s="24">
        <f t="shared" si="4"/>
        <v>3.9069130471992169E-4</v>
      </c>
      <c r="J51" s="24">
        <f t="shared" si="4"/>
        <v>1</v>
      </c>
      <c r="K51" s="24">
        <f>INDEX('Model 1'!EMBLEMFac1Fac3,MATCH($G51,'Model 1'!$A$22:$A$87,1),MATCH($B$8,'Model 1'!$D$21:$E$21,0))</f>
        <v>78.212147199823548</v>
      </c>
      <c r="L51" s="24">
        <f>INDEX('Model 1'!EMBLEMFac10Fac3,MATCH($G51,'Model 1'!$A$93:$A$158,1),MATCH($D$4,'Model 1'!$D$92:$H$92,0))</f>
        <v>1</v>
      </c>
      <c r="M51" s="24">
        <f t="shared" si="5"/>
        <v>0.9381147365003728</v>
      </c>
      <c r="N51" s="24">
        <f>INDEX('Model 1'!EMBLEMFac8Fac5,MATCH($H51,'Model 1'!$A$191:$A$210,1),MATCH($D$6,'Model 1'!$D$190:$F$190,0))</f>
        <v>2.387891420440329</v>
      </c>
      <c r="O51" s="24">
        <f>INDEX('Model 1'!EMBLEMFac9Fac5,MATCH($H51,'Model 1'!$A$216:$A$235,1),MATCH($D$7,'Model 1'!$D$213:$H$213,0))</f>
        <v>1</v>
      </c>
      <c r="P51" s="24">
        <f>INDEX('Model 1'!EMBLEMFac7Fac3,MATCH($G51,'Model 1'!$A$241:$A$306,1),MATCH($D$8,'Model 1'!$D$240:$E$240,0))</f>
        <v>0.96469234299572593</v>
      </c>
      <c r="Q51" s="24">
        <f>INDEX('Model 1'!EMBLEMFac11Fac5,MATCH($H51,'Model 1'!$A$312:$A$331,1),MATCH($B$7,'Model 1'!$D$309:$F$309,0))</f>
        <v>1.0384660356197275</v>
      </c>
      <c r="R51" s="24">
        <f>INDEX('Model 1'!EMBLEMFac27Fac3,MATCH(G51,'Model 1'!$A$337:$A$402,1),MATCH($B$5,'Model 1'!$D$336:$X$336,0))</f>
        <v>0.98600082481338547</v>
      </c>
      <c r="S51" s="24">
        <f t="shared" si="1"/>
        <v>6.7614041297285904E-2</v>
      </c>
    </row>
    <row r="52" spans="7:19" x14ac:dyDescent="0.3">
      <c r="G52" s="25">
        <f t="shared" si="2"/>
        <v>113</v>
      </c>
      <c r="H52" s="25">
        <f t="shared" si="3"/>
        <v>49</v>
      </c>
      <c r="I52" s="24">
        <f t="shared" si="4"/>
        <v>3.9069130471992169E-4</v>
      </c>
      <c r="J52" s="24">
        <f t="shared" si="4"/>
        <v>1</v>
      </c>
      <c r="K52" s="24">
        <f>INDEX('Model 1'!EMBLEMFac1Fac3,MATCH($G52,'Model 1'!$A$22:$A$87,1),MATCH($B$8,'Model 1'!$D$21:$E$21,0))</f>
        <v>78.212147199823548</v>
      </c>
      <c r="L52" s="24">
        <f>INDEX('Model 1'!EMBLEMFac10Fac3,MATCH($G52,'Model 1'!$A$93:$A$158,1),MATCH($D$4,'Model 1'!$D$92:$H$92,0))</f>
        <v>1</v>
      </c>
      <c r="M52" s="24">
        <f t="shared" si="5"/>
        <v>0.9381147365003728</v>
      </c>
      <c r="N52" s="24">
        <f>INDEX('Model 1'!EMBLEMFac8Fac5,MATCH($H52,'Model 1'!$A$191:$A$210,1),MATCH($D$6,'Model 1'!$D$190:$F$190,0))</f>
        <v>2.387891420440329</v>
      </c>
      <c r="O52" s="24">
        <f>INDEX('Model 1'!EMBLEMFac9Fac5,MATCH($H52,'Model 1'!$A$216:$A$235,1),MATCH($D$7,'Model 1'!$D$213:$H$213,0))</f>
        <v>1</v>
      </c>
      <c r="P52" s="24">
        <f>INDEX('Model 1'!EMBLEMFac7Fac3,MATCH($G52,'Model 1'!$A$241:$A$306,1),MATCH($D$8,'Model 1'!$D$240:$E$240,0))</f>
        <v>0.96469234299572593</v>
      </c>
      <c r="Q52" s="24">
        <f>INDEX('Model 1'!EMBLEMFac11Fac5,MATCH($H52,'Model 1'!$A$312:$A$331,1),MATCH($B$7,'Model 1'!$D$309:$F$309,0))</f>
        <v>1.0384660356197275</v>
      </c>
      <c r="R52" s="24">
        <f>INDEX('Model 1'!EMBLEMFac27Fac3,MATCH(G52,'Model 1'!$A$337:$A$402,1),MATCH($B$5,'Model 1'!$D$336:$X$336,0))</f>
        <v>0.98600082481338547</v>
      </c>
      <c r="S52" s="24">
        <f t="shared" si="1"/>
        <v>6.7614041297285904E-2</v>
      </c>
    </row>
    <row r="53" spans="7:19" x14ac:dyDescent="0.3">
      <c r="G53" s="25">
        <f t="shared" si="2"/>
        <v>114</v>
      </c>
      <c r="H53" s="25">
        <f t="shared" si="3"/>
        <v>50</v>
      </c>
      <c r="I53" s="24">
        <f t="shared" si="4"/>
        <v>3.9069130471992169E-4</v>
      </c>
      <c r="J53" s="24">
        <f t="shared" si="4"/>
        <v>1</v>
      </c>
      <c r="K53" s="24">
        <f>INDEX('Model 1'!EMBLEMFac1Fac3,MATCH($G53,'Model 1'!$A$22:$A$87,1),MATCH($B$8,'Model 1'!$D$21:$E$21,0))</f>
        <v>78.212147199823548</v>
      </c>
      <c r="L53" s="24">
        <f>INDEX('Model 1'!EMBLEMFac10Fac3,MATCH($G53,'Model 1'!$A$93:$A$158,1),MATCH($D$4,'Model 1'!$D$92:$H$92,0))</f>
        <v>1</v>
      </c>
      <c r="M53" s="24">
        <f t="shared" si="5"/>
        <v>0.9381147365003728</v>
      </c>
      <c r="N53" s="24">
        <f>INDEX('Model 1'!EMBLEMFac8Fac5,MATCH($H53,'Model 1'!$A$191:$A$210,1),MATCH($D$6,'Model 1'!$D$190:$F$190,0))</f>
        <v>2.387891420440329</v>
      </c>
      <c r="O53" s="24">
        <f>INDEX('Model 1'!EMBLEMFac9Fac5,MATCH($H53,'Model 1'!$A$216:$A$235,1),MATCH($D$7,'Model 1'!$D$213:$H$213,0))</f>
        <v>1</v>
      </c>
      <c r="P53" s="24">
        <f>INDEX('Model 1'!EMBLEMFac7Fac3,MATCH($G53,'Model 1'!$A$241:$A$306,1),MATCH($D$8,'Model 1'!$D$240:$E$240,0))</f>
        <v>0.96469234299572593</v>
      </c>
      <c r="Q53" s="24">
        <f>INDEX('Model 1'!EMBLEMFac11Fac5,MATCH($H53,'Model 1'!$A$312:$A$331,1),MATCH($B$7,'Model 1'!$D$309:$F$309,0))</f>
        <v>1.0384660356197275</v>
      </c>
      <c r="R53" s="24">
        <f>INDEX('Model 1'!EMBLEMFac27Fac3,MATCH(G53,'Model 1'!$A$337:$A$402,1),MATCH($B$5,'Model 1'!$D$336:$X$336,0))</f>
        <v>0.98600082481338547</v>
      </c>
      <c r="S53" s="24">
        <f t="shared" si="1"/>
        <v>6.7614041297285904E-2</v>
      </c>
    </row>
    <row r="54" spans="7:19" x14ac:dyDescent="0.3">
      <c r="G54" s="25">
        <f t="shared" si="2"/>
        <v>115</v>
      </c>
      <c r="H54" s="25">
        <f t="shared" si="3"/>
        <v>51</v>
      </c>
      <c r="I54" s="24">
        <f t="shared" si="4"/>
        <v>3.9069130471992169E-4</v>
      </c>
      <c r="J54" s="24">
        <f t="shared" si="4"/>
        <v>1</v>
      </c>
      <c r="K54" s="24">
        <f>INDEX('Model 1'!EMBLEMFac1Fac3,MATCH($G54,'Model 1'!$A$22:$A$87,1),MATCH($B$8,'Model 1'!$D$21:$E$21,0))</f>
        <v>78.212147199823548</v>
      </c>
      <c r="L54" s="24">
        <f>INDEX('Model 1'!EMBLEMFac10Fac3,MATCH($G54,'Model 1'!$A$93:$A$158,1),MATCH($D$4,'Model 1'!$D$92:$H$92,0))</f>
        <v>1</v>
      </c>
      <c r="M54" s="24">
        <f t="shared" si="5"/>
        <v>0.9381147365003728</v>
      </c>
      <c r="N54" s="24">
        <f>INDEX('Model 1'!EMBLEMFac8Fac5,MATCH($H54,'Model 1'!$A$191:$A$210,1),MATCH($D$6,'Model 1'!$D$190:$F$190,0))</f>
        <v>2.387891420440329</v>
      </c>
      <c r="O54" s="24">
        <f>INDEX('Model 1'!EMBLEMFac9Fac5,MATCH($H54,'Model 1'!$A$216:$A$235,1),MATCH($D$7,'Model 1'!$D$213:$H$213,0))</f>
        <v>1</v>
      </c>
      <c r="P54" s="24">
        <f>INDEX('Model 1'!EMBLEMFac7Fac3,MATCH($G54,'Model 1'!$A$241:$A$306,1),MATCH($D$8,'Model 1'!$D$240:$E$240,0))</f>
        <v>0.96469234299572593</v>
      </c>
      <c r="Q54" s="24">
        <f>INDEX('Model 1'!EMBLEMFac11Fac5,MATCH($H54,'Model 1'!$A$312:$A$331,1),MATCH($B$7,'Model 1'!$D$309:$F$309,0))</f>
        <v>1.0384660356197275</v>
      </c>
      <c r="R54" s="24">
        <f>INDEX('Model 1'!EMBLEMFac27Fac3,MATCH(G54,'Model 1'!$A$337:$A$402,1),MATCH($B$5,'Model 1'!$D$336:$X$336,0))</f>
        <v>0.98600082481338547</v>
      </c>
      <c r="S54" s="24">
        <f t="shared" si="1"/>
        <v>6.7614041297285904E-2</v>
      </c>
    </row>
    <row r="55" spans="7:19" x14ac:dyDescent="0.3">
      <c r="G55" s="25">
        <f t="shared" si="2"/>
        <v>116</v>
      </c>
      <c r="H55" s="25">
        <f t="shared" si="3"/>
        <v>52</v>
      </c>
      <c r="I55" s="24">
        <f t="shared" si="4"/>
        <v>3.9069130471992169E-4</v>
      </c>
      <c r="J55" s="24">
        <f t="shared" si="4"/>
        <v>1</v>
      </c>
      <c r="K55" s="24">
        <f>INDEX('Model 1'!EMBLEMFac1Fac3,MATCH($G55,'Model 1'!$A$22:$A$87,1),MATCH($B$8,'Model 1'!$D$21:$E$21,0))</f>
        <v>78.212147199823548</v>
      </c>
      <c r="L55" s="24">
        <f>INDEX('Model 1'!EMBLEMFac10Fac3,MATCH($G55,'Model 1'!$A$93:$A$158,1),MATCH($D$4,'Model 1'!$D$92:$H$92,0))</f>
        <v>1</v>
      </c>
      <c r="M55" s="24">
        <f t="shared" si="5"/>
        <v>0.9381147365003728</v>
      </c>
      <c r="N55" s="24">
        <f>INDEX('Model 1'!EMBLEMFac8Fac5,MATCH($H55,'Model 1'!$A$191:$A$210,1),MATCH($D$6,'Model 1'!$D$190:$F$190,0))</f>
        <v>2.387891420440329</v>
      </c>
      <c r="O55" s="24">
        <f>INDEX('Model 1'!EMBLEMFac9Fac5,MATCH($H55,'Model 1'!$A$216:$A$235,1),MATCH($D$7,'Model 1'!$D$213:$H$213,0))</f>
        <v>1</v>
      </c>
      <c r="P55" s="24">
        <f>INDEX('Model 1'!EMBLEMFac7Fac3,MATCH($G55,'Model 1'!$A$241:$A$306,1),MATCH($D$8,'Model 1'!$D$240:$E$240,0))</f>
        <v>0.96469234299572593</v>
      </c>
      <c r="Q55" s="24">
        <f>INDEX('Model 1'!EMBLEMFac11Fac5,MATCH($H55,'Model 1'!$A$312:$A$331,1),MATCH($B$7,'Model 1'!$D$309:$F$309,0))</f>
        <v>1.0384660356197275</v>
      </c>
      <c r="R55" s="24">
        <f>INDEX('Model 1'!EMBLEMFac27Fac3,MATCH(G55,'Model 1'!$A$337:$A$402,1),MATCH($B$5,'Model 1'!$D$336:$X$336,0))</f>
        <v>0.98600082481338547</v>
      </c>
      <c r="S55" s="24">
        <f t="shared" si="1"/>
        <v>6.7614041297285904E-2</v>
      </c>
    </row>
    <row r="56" spans="7:19" x14ac:dyDescent="0.3">
      <c r="G56" s="25">
        <f t="shared" si="2"/>
        <v>117</v>
      </c>
      <c r="H56" s="25">
        <f t="shared" si="3"/>
        <v>53</v>
      </c>
      <c r="I56" s="24">
        <f t="shared" si="4"/>
        <v>3.9069130471992169E-4</v>
      </c>
      <c r="J56" s="24">
        <f t="shared" si="4"/>
        <v>1</v>
      </c>
      <c r="K56" s="24">
        <f>INDEX('Model 1'!EMBLEMFac1Fac3,MATCH($G56,'Model 1'!$A$22:$A$87,1),MATCH($B$8,'Model 1'!$D$21:$E$21,0))</f>
        <v>78.212147199823548</v>
      </c>
      <c r="L56" s="24">
        <f>INDEX('Model 1'!EMBLEMFac10Fac3,MATCH($G56,'Model 1'!$A$93:$A$158,1),MATCH($D$4,'Model 1'!$D$92:$H$92,0))</f>
        <v>1</v>
      </c>
      <c r="M56" s="24">
        <f t="shared" si="5"/>
        <v>0.9381147365003728</v>
      </c>
      <c r="N56" s="24">
        <f>INDEX('Model 1'!EMBLEMFac8Fac5,MATCH($H56,'Model 1'!$A$191:$A$210,1),MATCH($D$6,'Model 1'!$D$190:$F$190,0))</f>
        <v>2.387891420440329</v>
      </c>
      <c r="O56" s="24">
        <f>INDEX('Model 1'!EMBLEMFac9Fac5,MATCH($H56,'Model 1'!$A$216:$A$235,1),MATCH($D$7,'Model 1'!$D$213:$H$213,0))</f>
        <v>1</v>
      </c>
      <c r="P56" s="24">
        <f>INDEX('Model 1'!EMBLEMFac7Fac3,MATCH($G56,'Model 1'!$A$241:$A$306,1),MATCH($D$8,'Model 1'!$D$240:$E$240,0))</f>
        <v>0.96469234299572593</v>
      </c>
      <c r="Q56" s="24">
        <f>INDEX('Model 1'!EMBLEMFac11Fac5,MATCH($H56,'Model 1'!$A$312:$A$331,1),MATCH($B$7,'Model 1'!$D$309:$F$309,0))</f>
        <v>1.0384660356197275</v>
      </c>
      <c r="R56" s="24">
        <f>INDEX('Model 1'!EMBLEMFac27Fac3,MATCH(G56,'Model 1'!$A$337:$A$402,1),MATCH($B$5,'Model 1'!$D$336:$X$336,0))</f>
        <v>0.98600082481338547</v>
      </c>
      <c r="S56" s="24">
        <f t="shared" si="1"/>
        <v>6.7614041297285904E-2</v>
      </c>
    </row>
    <row r="57" spans="7:19" x14ac:dyDescent="0.3">
      <c r="G57" s="25">
        <f t="shared" si="2"/>
        <v>118</v>
      </c>
      <c r="H57" s="25">
        <f t="shared" si="3"/>
        <v>54</v>
      </c>
      <c r="I57" s="24">
        <f t="shared" si="4"/>
        <v>3.9069130471992169E-4</v>
      </c>
      <c r="J57" s="24">
        <f t="shared" si="4"/>
        <v>1</v>
      </c>
      <c r="K57" s="24">
        <f>INDEX('Model 1'!EMBLEMFac1Fac3,MATCH($G57,'Model 1'!$A$22:$A$87,1),MATCH($B$8,'Model 1'!$D$21:$E$21,0))</f>
        <v>78.212147199823548</v>
      </c>
      <c r="L57" s="24">
        <f>INDEX('Model 1'!EMBLEMFac10Fac3,MATCH($G57,'Model 1'!$A$93:$A$158,1),MATCH($D$4,'Model 1'!$D$92:$H$92,0))</f>
        <v>1</v>
      </c>
      <c r="M57" s="24">
        <f t="shared" si="5"/>
        <v>0.9381147365003728</v>
      </c>
      <c r="N57" s="24">
        <f>INDEX('Model 1'!EMBLEMFac8Fac5,MATCH($H57,'Model 1'!$A$191:$A$210,1),MATCH($D$6,'Model 1'!$D$190:$F$190,0))</f>
        <v>2.387891420440329</v>
      </c>
      <c r="O57" s="24">
        <f>INDEX('Model 1'!EMBLEMFac9Fac5,MATCH($H57,'Model 1'!$A$216:$A$235,1),MATCH($D$7,'Model 1'!$D$213:$H$213,0))</f>
        <v>1</v>
      </c>
      <c r="P57" s="24">
        <f>INDEX('Model 1'!EMBLEMFac7Fac3,MATCH($G57,'Model 1'!$A$241:$A$306,1),MATCH($D$8,'Model 1'!$D$240:$E$240,0))</f>
        <v>0.96469234299572593</v>
      </c>
      <c r="Q57" s="24">
        <f>INDEX('Model 1'!EMBLEMFac11Fac5,MATCH($H57,'Model 1'!$A$312:$A$331,1),MATCH($B$7,'Model 1'!$D$309:$F$309,0))</f>
        <v>1.0384660356197275</v>
      </c>
      <c r="R57" s="24">
        <f>INDEX('Model 1'!EMBLEMFac27Fac3,MATCH(G57,'Model 1'!$A$337:$A$402,1),MATCH($B$5,'Model 1'!$D$336:$X$336,0))</f>
        <v>0.98600082481338547</v>
      </c>
      <c r="S57" s="24">
        <f t="shared" si="1"/>
        <v>6.7614041297285904E-2</v>
      </c>
    </row>
    <row r="58" spans="7:19" x14ac:dyDescent="0.3">
      <c r="G58" s="25">
        <f t="shared" si="2"/>
        <v>119</v>
      </c>
      <c r="H58" s="25">
        <f t="shared" si="3"/>
        <v>55</v>
      </c>
      <c r="I58" s="24">
        <f t="shared" si="4"/>
        <v>3.9069130471992169E-4</v>
      </c>
      <c r="J58" s="24">
        <f t="shared" si="4"/>
        <v>1</v>
      </c>
      <c r="K58" s="24">
        <f>INDEX('Model 1'!EMBLEMFac1Fac3,MATCH($G58,'Model 1'!$A$22:$A$87,1),MATCH($B$8,'Model 1'!$D$21:$E$21,0))</f>
        <v>78.212147199823548</v>
      </c>
      <c r="L58" s="24">
        <f>INDEX('Model 1'!EMBLEMFac10Fac3,MATCH($G58,'Model 1'!$A$93:$A$158,1),MATCH($D$4,'Model 1'!$D$92:$H$92,0))</f>
        <v>1</v>
      </c>
      <c r="M58" s="24">
        <f t="shared" si="5"/>
        <v>0.9381147365003728</v>
      </c>
      <c r="N58" s="24">
        <f>INDEX('Model 1'!EMBLEMFac8Fac5,MATCH($H58,'Model 1'!$A$191:$A$210,1),MATCH($D$6,'Model 1'!$D$190:$F$190,0))</f>
        <v>2.387891420440329</v>
      </c>
      <c r="O58" s="24">
        <f>INDEX('Model 1'!EMBLEMFac9Fac5,MATCH($H58,'Model 1'!$A$216:$A$235,1),MATCH($D$7,'Model 1'!$D$213:$H$213,0))</f>
        <v>1</v>
      </c>
      <c r="P58" s="24">
        <f>INDEX('Model 1'!EMBLEMFac7Fac3,MATCH($G58,'Model 1'!$A$241:$A$306,1),MATCH($D$8,'Model 1'!$D$240:$E$240,0))</f>
        <v>0.96469234299572593</v>
      </c>
      <c r="Q58" s="24">
        <f>INDEX('Model 1'!EMBLEMFac11Fac5,MATCH($H58,'Model 1'!$A$312:$A$331,1),MATCH($B$7,'Model 1'!$D$309:$F$309,0))</f>
        <v>1.0384660356197275</v>
      </c>
      <c r="R58" s="24">
        <f>INDEX('Model 1'!EMBLEMFac27Fac3,MATCH(G58,'Model 1'!$A$337:$A$402,1),MATCH($B$5,'Model 1'!$D$336:$X$336,0))</f>
        <v>0.98600082481338547</v>
      </c>
      <c r="S58" s="24">
        <f t="shared" si="1"/>
        <v>6.7614041297285904E-2</v>
      </c>
    </row>
    <row r="59" spans="7:19" x14ac:dyDescent="0.3">
      <c r="G59" s="25">
        <f t="shared" si="2"/>
        <v>120</v>
      </c>
      <c r="H59" s="25">
        <f t="shared" si="3"/>
        <v>56</v>
      </c>
      <c r="I59" s="24">
        <f t="shared" si="4"/>
        <v>3.9069130471992169E-4</v>
      </c>
      <c r="J59" s="24">
        <f t="shared" si="4"/>
        <v>1</v>
      </c>
      <c r="K59" s="24">
        <f>INDEX('Model 1'!EMBLEMFac1Fac3,MATCH($G59,'Model 1'!$A$22:$A$87,1),MATCH($B$8,'Model 1'!$D$21:$E$21,0))</f>
        <v>78.212147199823548</v>
      </c>
      <c r="L59" s="24">
        <f>INDEX('Model 1'!EMBLEMFac10Fac3,MATCH($G59,'Model 1'!$A$93:$A$158,1),MATCH($D$4,'Model 1'!$D$92:$H$92,0))</f>
        <v>1</v>
      </c>
      <c r="M59" s="24">
        <f t="shared" si="5"/>
        <v>0.9381147365003728</v>
      </c>
      <c r="N59" s="24">
        <f>INDEX('Model 1'!EMBLEMFac8Fac5,MATCH($H59,'Model 1'!$A$191:$A$210,1),MATCH($D$6,'Model 1'!$D$190:$F$190,0))</f>
        <v>2.387891420440329</v>
      </c>
      <c r="O59" s="24">
        <f>INDEX('Model 1'!EMBLEMFac9Fac5,MATCH($H59,'Model 1'!$A$216:$A$235,1),MATCH($D$7,'Model 1'!$D$213:$H$213,0))</f>
        <v>1</v>
      </c>
      <c r="P59" s="24">
        <f>INDEX('Model 1'!EMBLEMFac7Fac3,MATCH($G59,'Model 1'!$A$241:$A$306,1),MATCH($D$8,'Model 1'!$D$240:$E$240,0))</f>
        <v>0.96469234299572593</v>
      </c>
      <c r="Q59" s="24">
        <f>INDEX('Model 1'!EMBLEMFac11Fac5,MATCH($H59,'Model 1'!$A$312:$A$331,1),MATCH($B$7,'Model 1'!$D$309:$F$309,0))</f>
        <v>1.0384660356197275</v>
      </c>
      <c r="R59" s="24">
        <f>INDEX('Model 1'!EMBLEMFac27Fac3,MATCH(G59,'Model 1'!$A$337:$A$402,1),MATCH($B$5,'Model 1'!$D$336:$X$336,0))</f>
        <v>0.98600082481338547</v>
      </c>
      <c r="S59" s="24">
        <f t="shared" si="1"/>
        <v>6.7614041297285904E-2</v>
      </c>
    </row>
    <row r="60" spans="7:19" x14ac:dyDescent="0.3">
      <c r="G60" s="25">
        <f t="shared" si="2"/>
        <v>121</v>
      </c>
      <c r="H60" s="25">
        <f t="shared" si="3"/>
        <v>57</v>
      </c>
      <c r="I60" s="24">
        <f t="shared" si="4"/>
        <v>3.9069130471992169E-4</v>
      </c>
      <c r="J60" s="24">
        <f t="shared" si="4"/>
        <v>1</v>
      </c>
      <c r="K60" s="24">
        <f>INDEX('Model 1'!EMBLEMFac1Fac3,MATCH($G60,'Model 1'!$A$22:$A$87,1),MATCH($B$8,'Model 1'!$D$21:$E$21,0))</f>
        <v>78.212147199823548</v>
      </c>
      <c r="L60" s="24">
        <f>INDEX('Model 1'!EMBLEMFac10Fac3,MATCH($G60,'Model 1'!$A$93:$A$158,1),MATCH($D$4,'Model 1'!$D$92:$H$92,0))</f>
        <v>1</v>
      </c>
      <c r="M60" s="24">
        <f t="shared" si="5"/>
        <v>0.9381147365003728</v>
      </c>
      <c r="N60" s="24">
        <f>INDEX('Model 1'!EMBLEMFac8Fac5,MATCH($H60,'Model 1'!$A$191:$A$210,1),MATCH($D$6,'Model 1'!$D$190:$F$190,0))</f>
        <v>2.387891420440329</v>
      </c>
      <c r="O60" s="24">
        <f>INDEX('Model 1'!EMBLEMFac9Fac5,MATCH($H60,'Model 1'!$A$216:$A$235,1),MATCH($D$7,'Model 1'!$D$213:$H$213,0))</f>
        <v>1</v>
      </c>
      <c r="P60" s="24">
        <f>INDEX('Model 1'!EMBLEMFac7Fac3,MATCH($G60,'Model 1'!$A$241:$A$306,1),MATCH($D$8,'Model 1'!$D$240:$E$240,0))</f>
        <v>0.96469234299572593</v>
      </c>
      <c r="Q60" s="24">
        <f>INDEX('Model 1'!EMBLEMFac11Fac5,MATCH($H60,'Model 1'!$A$312:$A$331,1),MATCH($B$7,'Model 1'!$D$309:$F$309,0))</f>
        <v>1.0384660356197275</v>
      </c>
      <c r="R60" s="24">
        <f>INDEX('Model 1'!EMBLEMFac27Fac3,MATCH(G60,'Model 1'!$A$337:$A$402,1),MATCH($B$5,'Model 1'!$D$336:$X$336,0))</f>
        <v>0.98600082481338547</v>
      </c>
      <c r="S60" s="24">
        <f t="shared" si="1"/>
        <v>6.7614041297285904E-2</v>
      </c>
    </row>
    <row r="61" spans="7:19" x14ac:dyDescent="0.3">
      <c r="G61" s="25">
        <f t="shared" si="2"/>
        <v>122</v>
      </c>
      <c r="H61" s="25">
        <f t="shared" si="3"/>
        <v>58</v>
      </c>
      <c r="I61" s="24">
        <f t="shared" si="4"/>
        <v>3.9069130471992169E-4</v>
      </c>
      <c r="J61" s="24">
        <f t="shared" si="4"/>
        <v>1</v>
      </c>
      <c r="K61" s="24">
        <f>INDEX('Model 1'!EMBLEMFac1Fac3,MATCH($G61,'Model 1'!$A$22:$A$87,1),MATCH($B$8,'Model 1'!$D$21:$E$21,0))</f>
        <v>78.212147199823548</v>
      </c>
      <c r="L61" s="24">
        <f>INDEX('Model 1'!EMBLEMFac10Fac3,MATCH($G61,'Model 1'!$A$93:$A$158,1),MATCH($D$4,'Model 1'!$D$92:$H$92,0))</f>
        <v>1</v>
      </c>
      <c r="M61" s="24">
        <f t="shared" si="5"/>
        <v>0.9381147365003728</v>
      </c>
      <c r="N61" s="24">
        <f>INDEX('Model 1'!EMBLEMFac8Fac5,MATCH($H61,'Model 1'!$A$191:$A$210,1),MATCH($D$6,'Model 1'!$D$190:$F$190,0))</f>
        <v>2.387891420440329</v>
      </c>
      <c r="O61" s="24">
        <f>INDEX('Model 1'!EMBLEMFac9Fac5,MATCH($H61,'Model 1'!$A$216:$A$235,1),MATCH($D$7,'Model 1'!$D$213:$H$213,0))</f>
        <v>1</v>
      </c>
      <c r="P61" s="24">
        <f>INDEX('Model 1'!EMBLEMFac7Fac3,MATCH($G61,'Model 1'!$A$241:$A$306,1),MATCH($D$8,'Model 1'!$D$240:$E$240,0))</f>
        <v>0.96469234299572593</v>
      </c>
      <c r="Q61" s="24">
        <f>INDEX('Model 1'!EMBLEMFac11Fac5,MATCH($H61,'Model 1'!$A$312:$A$331,1),MATCH($B$7,'Model 1'!$D$309:$F$309,0))</f>
        <v>1.0384660356197275</v>
      </c>
      <c r="R61" s="24">
        <f>INDEX('Model 1'!EMBLEMFac27Fac3,MATCH(G61,'Model 1'!$A$337:$A$402,1),MATCH($B$5,'Model 1'!$D$336:$X$336,0))</f>
        <v>0.98600082481338547</v>
      </c>
      <c r="S61" s="24">
        <f t="shared" si="1"/>
        <v>6.7614041297285904E-2</v>
      </c>
    </row>
    <row r="62" spans="7:19" x14ac:dyDescent="0.3">
      <c r="G62" s="25">
        <f t="shared" si="2"/>
        <v>123</v>
      </c>
      <c r="H62" s="25">
        <f t="shared" si="3"/>
        <v>59</v>
      </c>
      <c r="I62" s="24">
        <f t="shared" si="4"/>
        <v>3.9069130471992169E-4</v>
      </c>
      <c r="J62" s="24">
        <f t="shared" si="4"/>
        <v>1</v>
      </c>
      <c r="K62" s="24">
        <f>INDEX('Model 1'!EMBLEMFac1Fac3,MATCH($G62,'Model 1'!$A$22:$A$87,1),MATCH($B$8,'Model 1'!$D$21:$E$21,0))</f>
        <v>78.212147199823548</v>
      </c>
      <c r="L62" s="24">
        <f>INDEX('Model 1'!EMBLEMFac10Fac3,MATCH($G62,'Model 1'!$A$93:$A$158,1),MATCH($D$4,'Model 1'!$D$92:$H$92,0))</f>
        <v>1</v>
      </c>
      <c r="M62" s="24">
        <f t="shared" si="5"/>
        <v>0.9381147365003728</v>
      </c>
      <c r="N62" s="24">
        <f>INDEX('Model 1'!EMBLEMFac8Fac5,MATCH($H62,'Model 1'!$A$191:$A$210,1),MATCH($D$6,'Model 1'!$D$190:$F$190,0))</f>
        <v>2.387891420440329</v>
      </c>
      <c r="O62" s="24">
        <f>INDEX('Model 1'!EMBLEMFac9Fac5,MATCH($H62,'Model 1'!$A$216:$A$235,1),MATCH($D$7,'Model 1'!$D$213:$H$213,0))</f>
        <v>1</v>
      </c>
      <c r="P62" s="24">
        <f>INDEX('Model 1'!EMBLEMFac7Fac3,MATCH($G62,'Model 1'!$A$241:$A$306,1),MATCH($D$8,'Model 1'!$D$240:$E$240,0))</f>
        <v>0.96469234299572593</v>
      </c>
      <c r="Q62" s="24">
        <f>INDEX('Model 1'!EMBLEMFac11Fac5,MATCH($H62,'Model 1'!$A$312:$A$331,1),MATCH($B$7,'Model 1'!$D$309:$F$309,0))</f>
        <v>1.0384660356197275</v>
      </c>
      <c r="R62" s="24">
        <f>INDEX('Model 1'!EMBLEMFac27Fac3,MATCH(G62,'Model 1'!$A$337:$A$402,1),MATCH($B$5,'Model 1'!$D$336:$X$336,0))</f>
        <v>0.98600082481338547</v>
      </c>
      <c r="S62" s="24">
        <f t="shared" si="1"/>
        <v>6.7614041297285904E-2</v>
      </c>
    </row>
    <row r="63" spans="7:19" x14ac:dyDescent="0.3">
      <c r="G63" s="25">
        <f t="shared" si="2"/>
        <v>124</v>
      </c>
      <c r="H63" s="25">
        <f t="shared" si="3"/>
        <v>60</v>
      </c>
      <c r="I63" s="24">
        <f t="shared" si="4"/>
        <v>3.9069130471992169E-4</v>
      </c>
      <c r="J63" s="24">
        <f t="shared" si="4"/>
        <v>1</v>
      </c>
      <c r="K63" s="24">
        <f>INDEX('Model 1'!EMBLEMFac1Fac3,MATCH($G63,'Model 1'!$A$22:$A$87,1),MATCH($B$8,'Model 1'!$D$21:$E$21,0))</f>
        <v>78.212147199823548</v>
      </c>
      <c r="L63" s="24">
        <f>INDEX('Model 1'!EMBLEMFac10Fac3,MATCH($G63,'Model 1'!$A$93:$A$158,1),MATCH($D$4,'Model 1'!$D$92:$H$92,0))</f>
        <v>1</v>
      </c>
      <c r="M63" s="24">
        <f t="shared" si="5"/>
        <v>0.9381147365003728</v>
      </c>
      <c r="N63" s="24">
        <f>INDEX('Model 1'!EMBLEMFac8Fac5,MATCH($H63,'Model 1'!$A$191:$A$210,1),MATCH($D$6,'Model 1'!$D$190:$F$190,0))</f>
        <v>2.387891420440329</v>
      </c>
      <c r="O63" s="24">
        <f>INDEX('Model 1'!EMBLEMFac9Fac5,MATCH($H63,'Model 1'!$A$216:$A$235,1),MATCH($D$7,'Model 1'!$D$213:$H$213,0))</f>
        <v>1</v>
      </c>
      <c r="P63" s="24">
        <f>INDEX('Model 1'!EMBLEMFac7Fac3,MATCH($G63,'Model 1'!$A$241:$A$306,1),MATCH($D$8,'Model 1'!$D$240:$E$240,0))</f>
        <v>0.96469234299572593</v>
      </c>
      <c r="Q63" s="24">
        <f>INDEX('Model 1'!EMBLEMFac11Fac5,MATCH($H63,'Model 1'!$A$312:$A$331,1),MATCH($B$7,'Model 1'!$D$309:$F$309,0))</f>
        <v>1.0384660356197275</v>
      </c>
      <c r="R63" s="24">
        <f>INDEX('Model 1'!EMBLEMFac27Fac3,MATCH(G63,'Model 1'!$A$337:$A$402,1),MATCH($B$5,'Model 1'!$D$336:$X$336,0))</f>
        <v>0.98600082481338547</v>
      </c>
      <c r="S63" s="24">
        <f t="shared" si="1"/>
        <v>6.7614041297285904E-2</v>
      </c>
    </row>
    <row r="64" spans="7:19" x14ac:dyDescent="0.3">
      <c r="G64" s="25">
        <f t="shared" si="2"/>
        <v>125</v>
      </c>
      <c r="H64" s="25">
        <f t="shared" si="3"/>
        <v>61</v>
      </c>
      <c r="I64" s="24">
        <f t="shared" si="4"/>
        <v>3.9069130471992169E-4</v>
      </c>
      <c r="J64" s="24">
        <f t="shared" si="4"/>
        <v>1</v>
      </c>
      <c r="K64" s="24">
        <f>INDEX('Model 1'!EMBLEMFac1Fac3,MATCH($G64,'Model 1'!$A$22:$A$87,1),MATCH($B$8,'Model 1'!$D$21:$E$21,0))</f>
        <v>78.212147199823548</v>
      </c>
      <c r="L64" s="24">
        <f>INDEX('Model 1'!EMBLEMFac10Fac3,MATCH($G64,'Model 1'!$A$93:$A$158,1),MATCH($D$4,'Model 1'!$D$92:$H$92,0))</f>
        <v>1</v>
      </c>
      <c r="M64" s="24">
        <f t="shared" si="5"/>
        <v>0.9381147365003728</v>
      </c>
      <c r="N64" s="24">
        <f>INDEX('Model 1'!EMBLEMFac8Fac5,MATCH($H64,'Model 1'!$A$191:$A$210,1),MATCH($D$6,'Model 1'!$D$190:$F$190,0))</f>
        <v>2.387891420440329</v>
      </c>
      <c r="O64" s="24">
        <f>INDEX('Model 1'!EMBLEMFac9Fac5,MATCH($H64,'Model 1'!$A$216:$A$235,1),MATCH($D$7,'Model 1'!$D$213:$H$213,0))</f>
        <v>1</v>
      </c>
      <c r="P64" s="24">
        <f>INDEX('Model 1'!EMBLEMFac7Fac3,MATCH($G64,'Model 1'!$A$241:$A$306,1),MATCH($D$8,'Model 1'!$D$240:$E$240,0))</f>
        <v>0.96469234299572593</v>
      </c>
      <c r="Q64" s="24">
        <f>INDEX('Model 1'!EMBLEMFac11Fac5,MATCH($H64,'Model 1'!$A$312:$A$331,1),MATCH($B$7,'Model 1'!$D$309:$F$309,0))</f>
        <v>1.0384660356197275</v>
      </c>
      <c r="R64" s="24">
        <f>INDEX('Model 1'!EMBLEMFac27Fac3,MATCH(G64,'Model 1'!$A$337:$A$402,1),MATCH($B$5,'Model 1'!$D$336:$X$336,0))</f>
        <v>0.98600082481338547</v>
      </c>
      <c r="S64" s="24">
        <f t="shared" si="1"/>
        <v>6.7614041297285904E-2</v>
      </c>
    </row>
    <row r="65" spans="7:19" x14ac:dyDescent="0.3">
      <c r="G65" s="25">
        <f t="shared" si="2"/>
        <v>126</v>
      </c>
      <c r="H65" s="25">
        <f t="shared" si="3"/>
        <v>62</v>
      </c>
      <c r="I65" s="24">
        <f t="shared" si="4"/>
        <v>3.9069130471992169E-4</v>
      </c>
      <c r="J65" s="24">
        <f t="shared" si="4"/>
        <v>1</v>
      </c>
      <c r="K65" s="24">
        <f>INDEX('Model 1'!EMBLEMFac1Fac3,MATCH($G65,'Model 1'!$A$22:$A$87,1),MATCH($B$8,'Model 1'!$D$21:$E$21,0))</f>
        <v>78.212147199823548</v>
      </c>
      <c r="L65" s="24">
        <f>INDEX('Model 1'!EMBLEMFac10Fac3,MATCH($G65,'Model 1'!$A$93:$A$158,1),MATCH($D$4,'Model 1'!$D$92:$H$92,0))</f>
        <v>1</v>
      </c>
      <c r="M65" s="24">
        <f t="shared" si="5"/>
        <v>0.9381147365003728</v>
      </c>
      <c r="N65" s="24">
        <f>INDEX('Model 1'!EMBLEMFac8Fac5,MATCH($H65,'Model 1'!$A$191:$A$210,1),MATCH($D$6,'Model 1'!$D$190:$F$190,0))</f>
        <v>2.387891420440329</v>
      </c>
      <c r="O65" s="24">
        <f>INDEX('Model 1'!EMBLEMFac9Fac5,MATCH($H65,'Model 1'!$A$216:$A$235,1),MATCH($D$7,'Model 1'!$D$213:$H$213,0))</f>
        <v>1</v>
      </c>
      <c r="P65" s="24">
        <f>INDEX('Model 1'!EMBLEMFac7Fac3,MATCH($G65,'Model 1'!$A$241:$A$306,1),MATCH($D$8,'Model 1'!$D$240:$E$240,0))</f>
        <v>0.96469234299572593</v>
      </c>
      <c r="Q65" s="24">
        <f>INDEX('Model 1'!EMBLEMFac11Fac5,MATCH($H65,'Model 1'!$A$312:$A$331,1),MATCH($B$7,'Model 1'!$D$309:$F$309,0))</f>
        <v>1.0384660356197275</v>
      </c>
      <c r="R65" s="24">
        <f>INDEX('Model 1'!EMBLEMFac27Fac3,MATCH(G65,'Model 1'!$A$337:$A$402,1),MATCH($B$5,'Model 1'!$D$336:$X$336,0))</f>
        <v>0.98600082481338547</v>
      </c>
      <c r="S65" s="24">
        <f t="shared" si="1"/>
        <v>6.7614041297285904E-2</v>
      </c>
    </row>
    <row r="66" spans="7:19" x14ac:dyDescent="0.3">
      <c r="G66" s="25">
        <f t="shared" si="2"/>
        <v>127</v>
      </c>
      <c r="H66" s="25">
        <f t="shared" si="3"/>
        <v>63</v>
      </c>
      <c r="I66" s="24">
        <f t="shared" si="4"/>
        <v>3.9069130471992169E-4</v>
      </c>
      <c r="J66" s="24">
        <f t="shared" si="4"/>
        <v>1</v>
      </c>
      <c r="K66" s="24">
        <f>INDEX('Model 1'!EMBLEMFac1Fac3,MATCH($G66,'Model 1'!$A$22:$A$87,1),MATCH($B$8,'Model 1'!$D$21:$E$21,0))</f>
        <v>78.212147199823548</v>
      </c>
      <c r="L66" s="24">
        <f>INDEX('Model 1'!EMBLEMFac10Fac3,MATCH($G66,'Model 1'!$A$93:$A$158,1),MATCH($D$4,'Model 1'!$D$92:$H$92,0))</f>
        <v>1</v>
      </c>
      <c r="M66" s="24">
        <f t="shared" si="5"/>
        <v>0.9381147365003728</v>
      </c>
      <c r="N66" s="24">
        <f>INDEX('Model 1'!EMBLEMFac8Fac5,MATCH($H66,'Model 1'!$A$191:$A$210,1),MATCH($D$6,'Model 1'!$D$190:$F$190,0))</f>
        <v>2.387891420440329</v>
      </c>
      <c r="O66" s="24">
        <f>INDEX('Model 1'!EMBLEMFac9Fac5,MATCH($H66,'Model 1'!$A$216:$A$235,1),MATCH($D$7,'Model 1'!$D$213:$H$213,0))</f>
        <v>1</v>
      </c>
      <c r="P66" s="24">
        <f>INDEX('Model 1'!EMBLEMFac7Fac3,MATCH($G66,'Model 1'!$A$241:$A$306,1),MATCH($D$8,'Model 1'!$D$240:$E$240,0))</f>
        <v>0.96469234299572593</v>
      </c>
      <c r="Q66" s="24">
        <f>INDEX('Model 1'!EMBLEMFac11Fac5,MATCH($H66,'Model 1'!$A$312:$A$331,1),MATCH($B$7,'Model 1'!$D$309:$F$309,0))</f>
        <v>1.0384660356197275</v>
      </c>
      <c r="R66" s="24">
        <f>INDEX('Model 1'!EMBLEMFac27Fac3,MATCH(G66,'Model 1'!$A$337:$A$402,1),MATCH($B$5,'Model 1'!$D$336:$X$336,0))</f>
        <v>0.98600082481338547</v>
      </c>
      <c r="S66" s="24">
        <f t="shared" si="1"/>
        <v>6.7614041297285904E-2</v>
      </c>
    </row>
    <row r="67" spans="7:19" x14ac:dyDescent="0.3">
      <c r="G67" s="25">
        <f t="shared" si="2"/>
        <v>128</v>
      </c>
      <c r="H67" s="25">
        <f t="shared" si="3"/>
        <v>64</v>
      </c>
      <c r="I67" s="24">
        <f t="shared" si="4"/>
        <v>3.9069130471992169E-4</v>
      </c>
      <c r="J67" s="24">
        <f t="shared" si="4"/>
        <v>1</v>
      </c>
      <c r="K67" s="24">
        <f>INDEX('Model 1'!EMBLEMFac1Fac3,MATCH($G67,'Model 1'!$A$22:$A$87,1),MATCH($B$8,'Model 1'!$D$21:$E$21,0))</f>
        <v>78.212147199823548</v>
      </c>
      <c r="L67" s="24">
        <f>INDEX('Model 1'!EMBLEMFac10Fac3,MATCH($G67,'Model 1'!$A$93:$A$158,1),MATCH($D$4,'Model 1'!$D$92:$H$92,0))</f>
        <v>1</v>
      </c>
      <c r="M67" s="24">
        <f t="shared" si="5"/>
        <v>0.9381147365003728</v>
      </c>
      <c r="N67" s="24">
        <f>INDEX('Model 1'!EMBLEMFac8Fac5,MATCH($H67,'Model 1'!$A$191:$A$210,1),MATCH($D$6,'Model 1'!$D$190:$F$190,0))</f>
        <v>2.387891420440329</v>
      </c>
      <c r="O67" s="24">
        <f>INDEX('Model 1'!EMBLEMFac9Fac5,MATCH($H67,'Model 1'!$A$216:$A$235,1),MATCH($D$7,'Model 1'!$D$213:$H$213,0))</f>
        <v>1</v>
      </c>
      <c r="P67" s="24">
        <f>INDEX('Model 1'!EMBLEMFac7Fac3,MATCH($G67,'Model 1'!$A$241:$A$306,1),MATCH($D$8,'Model 1'!$D$240:$E$240,0))</f>
        <v>0.96469234299572593</v>
      </c>
      <c r="Q67" s="24">
        <f>INDEX('Model 1'!EMBLEMFac11Fac5,MATCH($H67,'Model 1'!$A$312:$A$331,1),MATCH($B$7,'Model 1'!$D$309:$F$309,0))</f>
        <v>1.0384660356197275</v>
      </c>
      <c r="R67" s="24">
        <f>INDEX('Model 1'!EMBLEMFac27Fac3,MATCH(G67,'Model 1'!$A$337:$A$402,1),MATCH($B$5,'Model 1'!$D$336:$X$336,0))</f>
        <v>0.98600082481338547</v>
      </c>
      <c r="S67" s="24">
        <f t="shared" si="1"/>
        <v>6.7614041297285904E-2</v>
      </c>
    </row>
    <row r="68" spans="7:19" x14ac:dyDescent="0.3">
      <c r="G68" s="25">
        <f t="shared" si="2"/>
        <v>129</v>
      </c>
      <c r="H68" s="25">
        <f t="shared" si="3"/>
        <v>65</v>
      </c>
      <c r="I68" s="24">
        <f t="shared" si="4"/>
        <v>3.9069130471992169E-4</v>
      </c>
      <c r="J68" s="24">
        <f t="shared" si="4"/>
        <v>1</v>
      </c>
      <c r="K68" s="24">
        <f>INDEX('Model 1'!EMBLEMFac1Fac3,MATCH($G68,'Model 1'!$A$22:$A$87,1),MATCH($B$8,'Model 1'!$D$21:$E$21,0))</f>
        <v>78.212147199823548</v>
      </c>
      <c r="L68" s="24">
        <f>INDEX('Model 1'!EMBLEMFac10Fac3,MATCH($G68,'Model 1'!$A$93:$A$158,1),MATCH($D$4,'Model 1'!$D$92:$H$92,0))</f>
        <v>1</v>
      </c>
      <c r="M68" s="24">
        <f t="shared" si="5"/>
        <v>0.9381147365003728</v>
      </c>
      <c r="N68" s="24">
        <f>INDEX('Model 1'!EMBLEMFac8Fac5,MATCH($H68,'Model 1'!$A$191:$A$210,1),MATCH($D$6,'Model 1'!$D$190:$F$190,0))</f>
        <v>2.387891420440329</v>
      </c>
      <c r="O68" s="24">
        <f>INDEX('Model 1'!EMBLEMFac9Fac5,MATCH($H68,'Model 1'!$A$216:$A$235,1),MATCH($D$7,'Model 1'!$D$213:$H$213,0))</f>
        <v>1</v>
      </c>
      <c r="P68" s="24">
        <f>INDEX('Model 1'!EMBLEMFac7Fac3,MATCH($G68,'Model 1'!$A$241:$A$306,1),MATCH($D$8,'Model 1'!$D$240:$E$240,0))</f>
        <v>0.96469234299572593</v>
      </c>
      <c r="Q68" s="24">
        <f>INDEX('Model 1'!EMBLEMFac11Fac5,MATCH($H68,'Model 1'!$A$312:$A$331,1),MATCH($B$7,'Model 1'!$D$309:$F$309,0))</f>
        <v>1.0384660356197275</v>
      </c>
      <c r="R68" s="24">
        <f>INDEX('Model 1'!EMBLEMFac27Fac3,MATCH(G68,'Model 1'!$A$337:$A$402,1),MATCH($B$5,'Model 1'!$D$336:$X$336,0))</f>
        <v>0.98600082481338547</v>
      </c>
      <c r="S68" s="24">
        <f t="shared" si="1"/>
        <v>6.7614041297285904E-2</v>
      </c>
    </row>
    <row r="69" spans="7:19" x14ac:dyDescent="0.3">
      <c r="G69" s="25">
        <f t="shared" si="2"/>
        <v>130</v>
      </c>
      <c r="H69" s="25">
        <f t="shared" si="3"/>
        <v>66</v>
      </c>
      <c r="I69" s="24">
        <f t="shared" si="4"/>
        <v>3.9069130471992169E-4</v>
      </c>
      <c r="J69" s="24">
        <f t="shared" ref="J69" si="6">J68</f>
        <v>1</v>
      </c>
      <c r="K69" s="24">
        <f>INDEX('Model 1'!EMBLEMFac1Fac3,MATCH($G69,'Model 1'!$A$22:$A$87,1),MATCH($B$8,'Model 1'!$D$21:$E$21,0))</f>
        <v>78.212147199823548</v>
      </c>
      <c r="L69" s="24">
        <f>INDEX('Model 1'!EMBLEMFac10Fac3,MATCH($G69,'Model 1'!$A$93:$A$158,1),MATCH($D$4,'Model 1'!$D$92:$H$92,0))</f>
        <v>1</v>
      </c>
      <c r="M69" s="24">
        <f t="shared" si="5"/>
        <v>0.9381147365003728</v>
      </c>
      <c r="N69" s="24">
        <f>INDEX('Model 1'!EMBLEMFac8Fac5,MATCH($H69,'Model 1'!$A$191:$A$210,1),MATCH($D$6,'Model 1'!$D$190:$F$190,0))</f>
        <v>2.387891420440329</v>
      </c>
      <c r="O69" s="24">
        <f>INDEX('Model 1'!EMBLEMFac9Fac5,MATCH($H69,'Model 1'!$A$216:$A$235,1),MATCH($D$7,'Model 1'!$D$213:$H$213,0))</f>
        <v>1</v>
      </c>
      <c r="P69" s="24">
        <f>INDEX('Model 1'!EMBLEMFac7Fac3,MATCH($G69,'Model 1'!$A$241:$A$306,1),MATCH($D$8,'Model 1'!$D$240:$E$240,0))</f>
        <v>0.96469234299572593</v>
      </c>
      <c r="Q69" s="24">
        <f>INDEX('Model 1'!EMBLEMFac11Fac5,MATCH($H69,'Model 1'!$A$312:$A$331,1),MATCH($B$7,'Model 1'!$D$309:$F$309,0))</f>
        <v>1.0384660356197275</v>
      </c>
      <c r="R69" s="24">
        <f>INDEX('Model 1'!EMBLEMFac27Fac3,MATCH(G69,'Model 1'!$A$337:$A$402,1),MATCH($B$5,'Model 1'!$D$336:$X$336,0))</f>
        <v>0.98600082481338547</v>
      </c>
      <c r="S69" s="24">
        <f t="shared" ref="S69:S132" si="7">PRODUCT(I69:R69)</f>
        <v>6.7614041297285904E-2</v>
      </c>
    </row>
    <row r="70" spans="7:19" x14ac:dyDescent="0.3">
      <c r="G70" s="25">
        <f t="shared" ref="G70:G133" si="8">G69+1</f>
        <v>131</v>
      </c>
      <c r="H70" s="25">
        <f t="shared" ref="H70:H133" si="9">H69+1</f>
        <v>67</v>
      </c>
      <c r="I70" s="24">
        <f t="shared" ref="I70:J133" si="10">I69</f>
        <v>3.9069130471992169E-4</v>
      </c>
      <c r="J70" s="24">
        <f t="shared" si="10"/>
        <v>1</v>
      </c>
      <c r="K70" s="24">
        <f>INDEX('Model 1'!EMBLEMFac1Fac3,MATCH($G70,'Model 1'!$A$22:$A$87,1),MATCH($B$8,'Model 1'!$D$21:$E$21,0))</f>
        <v>78.212147199823548</v>
      </c>
      <c r="L70" s="24">
        <f>INDEX('Model 1'!EMBLEMFac10Fac3,MATCH($G70,'Model 1'!$A$93:$A$158,1),MATCH($D$4,'Model 1'!$D$92:$H$92,0))</f>
        <v>1</v>
      </c>
      <c r="M70" s="24">
        <f t="shared" ref="M70:M133" si="11">M69</f>
        <v>0.9381147365003728</v>
      </c>
      <c r="N70" s="24">
        <f>INDEX('Model 1'!EMBLEMFac8Fac5,MATCH($H70,'Model 1'!$A$191:$A$210,1),MATCH($D$6,'Model 1'!$D$190:$F$190,0))</f>
        <v>2.387891420440329</v>
      </c>
      <c r="O70" s="24">
        <f>INDEX('Model 1'!EMBLEMFac9Fac5,MATCH($H70,'Model 1'!$A$216:$A$235,1),MATCH($D$7,'Model 1'!$D$213:$H$213,0))</f>
        <v>1</v>
      </c>
      <c r="P70" s="24">
        <f>INDEX('Model 1'!EMBLEMFac7Fac3,MATCH($G70,'Model 1'!$A$241:$A$306,1),MATCH($D$8,'Model 1'!$D$240:$E$240,0))</f>
        <v>0.96469234299572593</v>
      </c>
      <c r="Q70" s="24">
        <f>INDEX('Model 1'!EMBLEMFac11Fac5,MATCH($H70,'Model 1'!$A$312:$A$331,1),MATCH($B$7,'Model 1'!$D$309:$F$309,0))</f>
        <v>1.0384660356197275</v>
      </c>
      <c r="R70" s="24">
        <f>INDEX('Model 1'!EMBLEMFac27Fac3,MATCH(G70,'Model 1'!$A$337:$A$402,1),MATCH($B$5,'Model 1'!$D$336:$X$336,0))</f>
        <v>0.98600082481338547</v>
      </c>
      <c r="S70" s="24">
        <f t="shared" si="7"/>
        <v>6.7614041297285904E-2</v>
      </c>
    </row>
    <row r="71" spans="7:19" x14ac:dyDescent="0.3">
      <c r="G71" s="25">
        <f t="shared" si="8"/>
        <v>132</v>
      </c>
      <c r="H71" s="25">
        <f t="shared" si="9"/>
        <v>68</v>
      </c>
      <c r="I71" s="24">
        <f t="shared" si="10"/>
        <v>3.9069130471992169E-4</v>
      </c>
      <c r="J71" s="24">
        <f t="shared" si="10"/>
        <v>1</v>
      </c>
      <c r="K71" s="24">
        <f>INDEX('Model 1'!EMBLEMFac1Fac3,MATCH($G71,'Model 1'!$A$22:$A$87,1),MATCH($B$8,'Model 1'!$D$21:$E$21,0))</f>
        <v>78.212147199823548</v>
      </c>
      <c r="L71" s="24">
        <f>INDEX('Model 1'!EMBLEMFac10Fac3,MATCH($G71,'Model 1'!$A$93:$A$158,1),MATCH($D$4,'Model 1'!$D$92:$H$92,0))</f>
        <v>1</v>
      </c>
      <c r="M71" s="24">
        <f t="shared" si="11"/>
        <v>0.9381147365003728</v>
      </c>
      <c r="N71" s="24">
        <f>INDEX('Model 1'!EMBLEMFac8Fac5,MATCH($H71,'Model 1'!$A$191:$A$210,1),MATCH($D$6,'Model 1'!$D$190:$F$190,0))</f>
        <v>2.387891420440329</v>
      </c>
      <c r="O71" s="24">
        <f>INDEX('Model 1'!EMBLEMFac9Fac5,MATCH($H71,'Model 1'!$A$216:$A$235,1),MATCH($D$7,'Model 1'!$D$213:$H$213,0))</f>
        <v>1</v>
      </c>
      <c r="P71" s="24">
        <f>INDEX('Model 1'!EMBLEMFac7Fac3,MATCH($G71,'Model 1'!$A$241:$A$306,1),MATCH($D$8,'Model 1'!$D$240:$E$240,0))</f>
        <v>0.96469234299572593</v>
      </c>
      <c r="Q71" s="24">
        <f>INDEX('Model 1'!EMBLEMFac11Fac5,MATCH($H71,'Model 1'!$A$312:$A$331,1),MATCH($B$7,'Model 1'!$D$309:$F$309,0))</f>
        <v>1.0384660356197275</v>
      </c>
      <c r="R71" s="24">
        <f>INDEX('Model 1'!EMBLEMFac27Fac3,MATCH(G71,'Model 1'!$A$337:$A$402,1),MATCH($B$5,'Model 1'!$D$336:$X$336,0))</f>
        <v>0.98600082481338547</v>
      </c>
      <c r="S71" s="24">
        <f t="shared" si="7"/>
        <v>6.7614041297285904E-2</v>
      </c>
    </row>
    <row r="72" spans="7:19" x14ac:dyDescent="0.3">
      <c r="G72" s="25">
        <f t="shared" si="8"/>
        <v>133</v>
      </c>
      <c r="H72" s="25">
        <f t="shared" si="9"/>
        <v>69</v>
      </c>
      <c r="I72" s="24">
        <f t="shared" si="10"/>
        <v>3.9069130471992169E-4</v>
      </c>
      <c r="J72" s="24">
        <f t="shared" si="10"/>
        <v>1</v>
      </c>
      <c r="K72" s="24">
        <f>INDEX('Model 1'!EMBLEMFac1Fac3,MATCH($G72,'Model 1'!$A$22:$A$87,1),MATCH($B$8,'Model 1'!$D$21:$E$21,0))</f>
        <v>78.212147199823548</v>
      </c>
      <c r="L72" s="24">
        <f>INDEX('Model 1'!EMBLEMFac10Fac3,MATCH($G72,'Model 1'!$A$93:$A$158,1),MATCH($D$4,'Model 1'!$D$92:$H$92,0))</f>
        <v>1</v>
      </c>
      <c r="M72" s="24">
        <f t="shared" si="11"/>
        <v>0.9381147365003728</v>
      </c>
      <c r="N72" s="24">
        <f>INDEX('Model 1'!EMBLEMFac8Fac5,MATCH($H72,'Model 1'!$A$191:$A$210,1),MATCH($D$6,'Model 1'!$D$190:$F$190,0))</f>
        <v>2.387891420440329</v>
      </c>
      <c r="O72" s="24">
        <f>INDEX('Model 1'!EMBLEMFac9Fac5,MATCH($H72,'Model 1'!$A$216:$A$235,1),MATCH($D$7,'Model 1'!$D$213:$H$213,0))</f>
        <v>1</v>
      </c>
      <c r="P72" s="24">
        <f>INDEX('Model 1'!EMBLEMFac7Fac3,MATCH($G72,'Model 1'!$A$241:$A$306,1),MATCH($D$8,'Model 1'!$D$240:$E$240,0))</f>
        <v>0.96469234299572593</v>
      </c>
      <c r="Q72" s="24">
        <f>INDEX('Model 1'!EMBLEMFac11Fac5,MATCH($H72,'Model 1'!$A$312:$A$331,1),MATCH($B$7,'Model 1'!$D$309:$F$309,0))</f>
        <v>1.0384660356197275</v>
      </c>
      <c r="R72" s="24">
        <f>INDEX('Model 1'!EMBLEMFac27Fac3,MATCH(G72,'Model 1'!$A$337:$A$402,1),MATCH($B$5,'Model 1'!$D$336:$X$336,0))</f>
        <v>0.98600082481338547</v>
      </c>
      <c r="S72" s="24">
        <f t="shared" si="7"/>
        <v>6.7614041297285904E-2</v>
      </c>
    </row>
    <row r="73" spans="7:19" x14ac:dyDescent="0.3">
      <c r="G73" s="25">
        <f t="shared" si="8"/>
        <v>134</v>
      </c>
      <c r="H73" s="25">
        <f t="shared" si="9"/>
        <v>70</v>
      </c>
      <c r="I73" s="24">
        <f t="shared" si="10"/>
        <v>3.9069130471992169E-4</v>
      </c>
      <c r="J73" s="24">
        <f t="shared" si="10"/>
        <v>1</v>
      </c>
      <c r="K73" s="24">
        <f>INDEX('Model 1'!EMBLEMFac1Fac3,MATCH($G73,'Model 1'!$A$22:$A$87,1),MATCH($B$8,'Model 1'!$D$21:$E$21,0))</f>
        <v>78.212147199823548</v>
      </c>
      <c r="L73" s="24">
        <f>INDEX('Model 1'!EMBLEMFac10Fac3,MATCH($G73,'Model 1'!$A$93:$A$158,1),MATCH($D$4,'Model 1'!$D$92:$H$92,0))</f>
        <v>1</v>
      </c>
      <c r="M73" s="24">
        <f t="shared" si="11"/>
        <v>0.9381147365003728</v>
      </c>
      <c r="N73" s="24">
        <f>INDEX('Model 1'!EMBLEMFac8Fac5,MATCH($H73,'Model 1'!$A$191:$A$210,1),MATCH($D$6,'Model 1'!$D$190:$F$190,0))</f>
        <v>2.387891420440329</v>
      </c>
      <c r="O73" s="24">
        <f>INDEX('Model 1'!EMBLEMFac9Fac5,MATCH($H73,'Model 1'!$A$216:$A$235,1),MATCH($D$7,'Model 1'!$D$213:$H$213,0))</f>
        <v>1</v>
      </c>
      <c r="P73" s="24">
        <f>INDEX('Model 1'!EMBLEMFac7Fac3,MATCH($G73,'Model 1'!$A$241:$A$306,1),MATCH($D$8,'Model 1'!$D$240:$E$240,0))</f>
        <v>0.96469234299572593</v>
      </c>
      <c r="Q73" s="24">
        <f>INDEX('Model 1'!EMBLEMFac11Fac5,MATCH($H73,'Model 1'!$A$312:$A$331,1),MATCH($B$7,'Model 1'!$D$309:$F$309,0))</f>
        <v>1.0384660356197275</v>
      </c>
      <c r="R73" s="24">
        <f>INDEX('Model 1'!EMBLEMFac27Fac3,MATCH(G73,'Model 1'!$A$337:$A$402,1),MATCH($B$5,'Model 1'!$D$336:$X$336,0))</f>
        <v>0.98600082481338547</v>
      </c>
      <c r="S73" s="24">
        <f t="shared" si="7"/>
        <v>6.7614041297285904E-2</v>
      </c>
    </row>
    <row r="74" spans="7:19" x14ac:dyDescent="0.3">
      <c r="G74" s="25">
        <f t="shared" si="8"/>
        <v>135</v>
      </c>
      <c r="H74" s="25">
        <f t="shared" si="9"/>
        <v>71</v>
      </c>
      <c r="I74" s="24">
        <f t="shared" si="10"/>
        <v>3.9069130471992169E-4</v>
      </c>
      <c r="J74" s="24">
        <f t="shared" si="10"/>
        <v>1</v>
      </c>
      <c r="K74" s="24">
        <f>INDEX('Model 1'!EMBLEMFac1Fac3,MATCH($G74,'Model 1'!$A$22:$A$87,1),MATCH($B$8,'Model 1'!$D$21:$E$21,0))</f>
        <v>78.212147199823548</v>
      </c>
      <c r="L74" s="24">
        <f>INDEX('Model 1'!EMBLEMFac10Fac3,MATCH($G74,'Model 1'!$A$93:$A$158,1),MATCH($D$4,'Model 1'!$D$92:$H$92,0))</f>
        <v>1</v>
      </c>
      <c r="M74" s="24">
        <f t="shared" si="11"/>
        <v>0.9381147365003728</v>
      </c>
      <c r="N74" s="24">
        <f>INDEX('Model 1'!EMBLEMFac8Fac5,MATCH($H74,'Model 1'!$A$191:$A$210,1),MATCH($D$6,'Model 1'!$D$190:$F$190,0))</f>
        <v>2.387891420440329</v>
      </c>
      <c r="O74" s="24">
        <f>INDEX('Model 1'!EMBLEMFac9Fac5,MATCH($H74,'Model 1'!$A$216:$A$235,1),MATCH($D$7,'Model 1'!$D$213:$H$213,0))</f>
        <v>1</v>
      </c>
      <c r="P74" s="24">
        <f>INDEX('Model 1'!EMBLEMFac7Fac3,MATCH($G74,'Model 1'!$A$241:$A$306,1),MATCH($D$8,'Model 1'!$D$240:$E$240,0))</f>
        <v>0.96469234299572593</v>
      </c>
      <c r="Q74" s="24">
        <f>INDEX('Model 1'!EMBLEMFac11Fac5,MATCH($H74,'Model 1'!$A$312:$A$331,1),MATCH($B$7,'Model 1'!$D$309:$F$309,0))</f>
        <v>1.0384660356197275</v>
      </c>
      <c r="R74" s="24">
        <f>INDEX('Model 1'!EMBLEMFac27Fac3,MATCH(G74,'Model 1'!$A$337:$A$402,1),MATCH($B$5,'Model 1'!$D$336:$X$336,0))</f>
        <v>0.98600082481338547</v>
      </c>
      <c r="S74" s="24">
        <f t="shared" si="7"/>
        <v>6.7614041297285904E-2</v>
      </c>
    </row>
    <row r="75" spans="7:19" x14ac:dyDescent="0.3">
      <c r="G75" s="25">
        <f t="shared" si="8"/>
        <v>136</v>
      </c>
      <c r="H75" s="25">
        <f t="shared" si="9"/>
        <v>72</v>
      </c>
      <c r="I75" s="24">
        <f t="shared" si="10"/>
        <v>3.9069130471992169E-4</v>
      </c>
      <c r="J75" s="24">
        <f t="shared" si="10"/>
        <v>1</v>
      </c>
      <c r="K75" s="24">
        <f>INDEX('Model 1'!EMBLEMFac1Fac3,MATCH($G75,'Model 1'!$A$22:$A$87,1),MATCH($B$8,'Model 1'!$D$21:$E$21,0))</f>
        <v>78.212147199823548</v>
      </c>
      <c r="L75" s="24">
        <f>INDEX('Model 1'!EMBLEMFac10Fac3,MATCH($G75,'Model 1'!$A$93:$A$158,1),MATCH($D$4,'Model 1'!$D$92:$H$92,0))</f>
        <v>1</v>
      </c>
      <c r="M75" s="24">
        <f t="shared" si="11"/>
        <v>0.9381147365003728</v>
      </c>
      <c r="N75" s="24">
        <f>INDEX('Model 1'!EMBLEMFac8Fac5,MATCH($H75,'Model 1'!$A$191:$A$210,1),MATCH($D$6,'Model 1'!$D$190:$F$190,0))</f>
        <v>2.387891420440329</v>
      </c>
      <c r="O75" s="24">
        <f>INDEX('Model 1'!EMBLEMFac9Fac5,MATCH($H75,'Model 1'!$A$216:$A$235,1),MATCH($D$7,'Model 1'!$D$213:$H$213,0))</f>
        <v>1</v>
      </c>
      <c r="P75" s="24">
        <f>INDEX('Model 1'!EMBLEMFac7Fac3,MATCH($G75,'Model 1'!$A$241:$A$306,1),MATCH($D$8,'Model 1'!$D$240:$E$240,0))</f>
        <v>0.96469234299572593</v>
      </c>
      <c r="Q75" s="24">
        <f>INDEX('Model 1'!EMBLEMFac11Fac5,MATCH($H75,'Model 1'!$A$312:$A$331,1),MATCH($B$7,'Model 1'!$D$309:$F$309,0))</f>
        <v>1.0384660356197275</v>
      </c>
      <c r="R75" s="24">
        <f>INDEX('Model 1'!EMBLEMFac27Fac3,MATCH(G75,'Model 1'!$A$337:$A$402,1),MATCH($B$5,'Model 1'!$D$336:$X$336,0))</f>
        <v>0.98600082481338547</v>
      </c>
      <c r="S75" s="24">
        <f t="shared" si="7"/>
        <v>6.7614041297285904E-2</v>
      </c>
    </row>
    <row r="76" spans="7:19" x14ac:dyDescent="0.3">
      <c r="G76" s="25">
        <f t="shared" si="8"/>
        <v>137</v>
      </c>
      <c r="H76" s="25">
        <f t="shared" si="9"/>
        <v>73</v>
      </c>
      <c r="I76" s="24">
        <f t="shared" si="10"/>
        <v>3.9069130471992169E-4</v>
      </c>
      <c r="J76" s="24">
        <f t="shared" si="10"/>
        <v>1</v>
      </c>
      <c r="K76" s="24">
        <f>INDEX('Model 1'!EMBLEMFac1Fac3,MATCH($G76,'Model 1'!$A$22:$A$87,1),MATCH($B$8,'Model 1'!$D$21:$E$21,0))</f>
        <v>78.212147199823548</v>
      </c>
      <c r="L76" s="24">
        <f>INDEX('Model 1'!EMBLEMFac10Fac3,MATCH($G76,'Model 1'!$A$93:$A$158,1),MATCH($D$4,'Model 1'!$D$92:$H$92,0))</f>
        <v>1</v>
      </c>
      <c r="M76" s="24">
        <f t="shared" si="11"/>
        <v>0.9381147365003728</v>
      </c>
      <c r="N76" s="24">
        <f>INDEX('Model 1'!EMBLEMFac8Fac5,MATCH($H76,'Model 1'!$A$191:$A$210,1),MATCH($D$6,'Model 1'!$D$190:$F$190,0))</f>
        <v>2.387891420440329</v>
      </c>
      <c r="O76" s="24">
        <f>INDEX('Model 1'!EMBLEMFac9Fac5,MATCH($H76,'Model 1'!$A$216:$A$235,1),MATCH($D$7,'Model 1'!$D$213:$H$213,0))</f>
        <v>1</v>
      </c>
      <c r="P76" s="24">
        <f>INDEX('Model 1'!EMBLEMFac7Fac3,MATCH($G76,'Model 1'!$A$241:$A$306,1),MATCH($D$8,'Model 1'!$D$240:$E$240,0))</f>
        <v>0.96469234299572593</v>
      </c>
      <c r="Q76" s="24">
        <f>INDEX('Model 1'!EMBLEMFac11Fac5,MATCH($H76,'Model 1'!$A$312:$A$331,1),MATCH($B$7,'Model 1'!$D$309:$F$309,0))</f>
        <v>1.0384660356197275</v>
      </c>
      <c r="R76" s="24">
        <f>INDEX('Model 1'!EMBLEMFac27Fac3,MATCH(G76,'Model 1'!$A$337:$A$402,1),MATCH($B$5,'Model 1'!$D$336:$X$336,0))</f>
        <v>0.98600082481338547</v>
      </c>
      <c r="S76" s="24">
        <f t="shared" si="7"/>
        <v>6.7614041297285904E-2</v>
      </c>
    </row>
    <row r="77" spans="7:19" x14ac:dyDescent="0.3">
      <c r="G77" s="25">
        <f t="shared" si="8"/>
        <v>138</v>
      </c>
      <c r="H77" s="25">
        <f t="shared" si="9"/>
        <v>74</v>
      </c>
      <c r="I77" s="24">
        <f t="shared" si="10"/>
        <v>3.9069130471992169E-4</v>
      </c>
      <c r="J77" s="24">
        <f t="shared" si="10"/>
        <v>1</v>
      </c>
      <c r="K77" s="24">
        <f>INDEX('Model 1'!EMBLEMFac1Fac3,MATCH($G77,'Model 1'!$A$22:$A$87,1),MATCH($B$8,'Model 1'!$D$21:$E$21,0))</f>
        <v>78.212147199823548</v>
      </c>
      <c r="L77" s="24">
        <f>INDEX('Model 1'!EMBLEMFac10Fac3,MATCH($G77,'Model 1'!$A$93:$A$158,1),MATCH($D$4,'Model 1'!$D$92:$H$92,0))</f>
        <v>1</v>
      </c>
      <c r="M77" s="24">
        <f t="shared" si="11"/>
        <v>0.9381147365003728</v>
      </c>
      <c r="N77" s="24">
        <f>INDEX('Model 1'!EMBLEMFac8Fac5,MATCH($H77,'Model 1'!$A$191:$A$210,1),MATCH($D$6,'Model 1'!$D$190:$F$190,0))</f>
        <v>2.387891420440329</v>
      </c>
      <c r="O77" s="24">
        <f>INDEX('Model 1'!EMBLEMFac9Fac5,MATCH($H77,'Model 1'!$A$216:$A$235,1),MATCH($D$7,'Model 1'!$D$213:$H$213,0))</f>
        <v>1</v>
      </c>
      <c r="P77" s="24">
        <f>INDEX('Model 1'!EMBLEMFac7Fac3,MATCH($G77,'Model 1'!$A$241:$A$306,1),MATCH($D$8,'Model 1'!$D$240:$E$240,0))</f>
        <v>0.96469234299572593</v>
      </c>
      <c r="Q77" s="24">
        <f>INDEX('Model 1'!EMBLEMFac11Fac5,MATCH($H77,'Model 1'!$A$312:$A$331,1),MATCH($B$7,'Model 1'!$D$309:$F$309,0))</f>
        <v>1.0384660356197275</v>
      </c>
      <c r="R77" s="24">
        <f>INDEX('Model 1'!EMBLEMFac27Fac3,MATCH(G77,'Model 1'!$A$337:$A$402,1),MATCH($B$5,'Model 1'!$D$336:$X$336,0))</f>
        <v>0.98600082481338547</v>
      </c>
      <c r="S77" s="24">
        <f t="shared" si="7"/>
        <v>6.7614041297285904E-2</v>
      </c>
    </row>
    <row r="78" spans="7:19" x14ac:dyDescent="0.3">
      <c r="G78" s="25">
        <f t="shared" si="8"/>
        <v>139</v>
      </c>
      <c r="H78" s="25">
        <f t="shared" si="9"/>
        <v>75</v>
      </c>
      <c r="I78" s="24">
        <f t="shared" si="10"/>
        <v>3.9069130471992169E-4</v>
      </c>
      <c r="J78" s="24">
        <f t="shared" si="10"/>
        <v>1</v>
      </c>
      <c r="K78" s="24">
        <f>INDEX('Model 1'!EMBLEMFac1Fac3,MATCH($G78,'Model 1'!$A$22:$A$87,1),MATCH($B$8,'Model 1'!$D$21:$E$21,0))</f>
        <v>78.212147199823548</v>
      </c>
      <c r="L78" s="24">
        <f>INDEX('Model 1'!EMBLEMFac10Fac3,MATCH($G78,'Model 1'!$A$93:$A$158,1),MATCH($D$4,'Model 1'!$D$92:$H$92,0))</f>
        <v>1</v>
      </c>
      <c r="M78" s="24">
        <f t="shared" si="11"/>
        <v>0.9381147365003728</v>
      </c>
      <c r="N78" s="24">
        <f>INDEX('Model 1'!EMBLEMFac8Fac5,MATCH($H78,'Model 1'!$A$191:$A$210,1),MATCH($D$6,'Model 1'!$D$190:$F$190,0))</f>
        <v>2.387891420440329</v>
      </c>
      <c r="O78" s="24">
        <f>INDEX('Model 1'!EMBLEMFac9Fac5,MATCH($H78,'Model 1'!$A$216:$A$235,1),MATCH($D$7,'Model 1'!$D$213:$H$213,0))</f>
        <v>1</v>
      </c>
      <c r="P78" s="24">
        <f>INDEX('Model 1'!EMBLEMFac7Fac3,MATCH($G78,'Model 1'!$A$241:$A$306,1),MATCH($D$8,'Model 1'!$D$240:$E$240,0))</f>
        <v>0.96469234299572593</v>
      </c>
      <c r="Q78" s="24">
        <f>INDEX('Model 1'!EMBLEMFac11Fac5,MATCH($H78,'Model 1'!$A$312:$A$331,1),MATCH($B$7,'Model 1'!$D$309:$F$309,0))</f>
        <v>1.0384660356197275</v>
      </c>
      <c r="R78" s="24">
        <f>INDEX('Model 1'!EMBLEMFac27Fac3,MATCH(G78,'Model 1'!$A$337:$A$402,1),MATCH($B$5,'Model 1'!$D$336:$X$336,0))</f>
        <v>0.98600082481338547</v>
      </c>
      <c r="S78" s="24">
        <f t="shared" si="7"/>
        <v>6.7614041297285904E-2</v>
      </c>
    </row>
    <row r="79" spans="7:19" x14ac:dyDescent="0.3">
      <c r="G79" s="25">
        <f t="shared" si="8"/>
        <v>140</v>
      </c>
      <c r="H79" s="25">
        <f t="shared" si="9"/>
        <v>76</v>
      </c>
      <c r="I79" s="24">
        <f t="shared" si="10"/>
        <v>3.9069130471992169E-4</v>
      </c>
      <c r="J79" s="24">
        <f t="shared" si="10"/>
        <v>1</v>
      </c>
      <c r="K79" s="24">
        <f>INDEX('Model 1'!EMBLEMFac1Fac3,MATCH($G79,'Model 1'!$A$22:$A$87,1),MATCH($B$8,'Model 1'!$D$21:$E$21,0))</f>
        <v>78.212147199823548</v>
      </c>
      <c r="L79" s="24">
        <f>INDEX('Model 1'!EMBLEMFac10Fac3,MATCH($G79,'Model 1'!$A$93:$A$158,1),MATCH($D$4,'Model 1'!$D$92:$H$92,0))</f>
        <v>1</v>
      </c>
      <c r="M79" s="24">
        <f t="shared" si="11"/>
        <v>0.9381147365003728</v>
      </c>
      <c r="N79" s="24">
        <f>INDEX('Model 1'!EMBLEMFac8Fac5,MATCH($H79,'Model 1'!$A$191:$A$210,1),MATCH($D$6,'Model 1'!$D$190:$F$190,0))</f>
        <v>2.387891420440329</v>
      </c>
      <c r="O79" s="24">
        <f>INDEX('Model 1'!EMBLEMFac9Fac5,MATCH($H79,'Model 1'!$A$216:$A$235,1),MATCH($D$7,'Model 1'!$D$213:$H$213,0))</f>
        <v>1</v>
      </c>
      <c r="P79" s="24">
        <f>INDEX('Model 1'!EMBLEMFac7Fac3,MATCH($G79,'Model 1'!$A$241:$A$306,1),MATCH($D$8,'Model 1'!$D$240:$E$240,0))</f>
        <v>0.96469234299572593</v>
      </c>
      <c r="Q79" s="24">
        <f>INDEX('Model 1'!EMBLEMFac11Fac5,MATCH($H79,'Model 1'!$A$312:$A$331,1),MATCH($B$7,'Model 1'!$D$309:$F$309,0))</f>
        <v>1.0384660356197275</v>
      </c>
      <c r="R79" s="24">
        <f>INDEX('Model 1'!EMBLEMFac27Fac3,MATCH(G79,'Model 1'!$A$337:$A$402,1),MATCH($B$5,'Model 1'!$D$336:$X$336,0))</f>
        <v>0.98600082481338547</v>
      </c>
      <c r="S79" s="24">
        <f t="shared" si="7"/>
        <v>6.7614041297285904E-2</v>
      </c>
    </row>
    <row r="80" spans="7:19" x14ac:dyDescent="0.3">
      <c r="G80" s="25">
        <f t="shared" si="8"/>
        <v>141</v>
      </c>
      <c r="H80" s="25">
        <f t="shared" si="9"/>
        <v>77</v>
      </c>
      <c r="I80" s="24">
        <f t="shared" si="10"/>
        <v>3.9069130471992169E-4</v>
      </c>
      <c r="J80" s="24">
        <f t="shared" si="10"/>
        <v>1</v>
      </c>
      <c r="K80" s="24">
        <f>INDEX('Model 1'!EMBLEMFac1Fac3,MATCH($G80,'Model 1'!$A$22:$A$87,1),MATCH($B$8,'Model 1'!$D$21:$E$21,0))</f>
        <v>78.212147199823548</v>
      </c>
      <c r="L80" s="24">
        <f>INDEX('Model 1'!EMBLEMFac10Fac3,MATCH($G80,'Model 1'!$A$93:$A$158,1),MATCH($D$4,'Model 1'!$D$92:$H$92,0))</f>
        <v>1</v>
      </c>
      <c r="M80" s="24">
        <f t="shared" si="11"/>
        <v>0.9381147365003728</v>
      </c>
      <c r="N80" s="24">
        <f>INDEX('Model 1'!EMBLEMFac8Fac5,MATCH($H80,'Model 1'!$A$191:$A$210,1),MATCH($D$6,'Model 1'!$D$190:$F$190,0))</f>
        <v>2.387891420440329</v>
      </c>
      <c r="O80" s="24">
        <f>INDEX('Model 1'!EMBLEMFac9Fac5,MATCH($H80,'Model 1'!$A$216:$A$235,1),MATCH($D$7,'Model 1'!$D$213:$H$213,0))</f>
        <v>1</v>
      </c>
      <c r="P80" s="24">
        <f>INDEX('Model 1'!EMBLEMFac7Fac3,MATCH($G80,'Model 1'!$A$241:$A$306,1),MATCH($D$8,'Model 1'!$D$240:$E$240,0))</f>
        <v>0.96469234299572593</v>
      </c>
      <c r="Q80" s="24">
        <f>INDEX('Model 1'!EMBLEMFac11Fac5,MATCH($H80,'Model 1'!$A$312:$A$331,1),MATCH($B$7,'Model 1'!$D$309:$F$309,0))</f>
        <v>1.0384660356197275</v>
      </c>
      <c r="R80" s="24">
        <f>INDEX('Model 1'!EMBLEMFac27Fac3,MATCH(G80,'Model 1'!$A$337:$A$402,1),MATCH($B$5,'Model 1'!$D$336:$X$336,0))</f>
        <v>0.98600082481338547</v>
      </c>
      <c r="S80" s="24">
        <f t="shared" si="7"/>
        <v>6.7614041297285904E-2</v>
      </c>
    </row>
    <row r="81" spans="7:19" x14ac:dyDescent="0.3">
      <c r="G81" s="25">
        <f t="shared" si="8"/>
        <v>142</v>
      </c>
      <c r="H81" s="25">
        <f t="shared" si="9"/>
        <v>78</v>
      </c>
      <c r="I81" s="24">
        <f t="shared" si="10"/>
        <v>3.9069130471992169E-4</v>
      </c>
      <c r="J81" s="24">
        <f t="shared" si="10"/>
        <v>1</v>
      </c>
      <c r="K81" s="24">
        <f>INDEX('Model 1'!EMBLEMFac1Fac3,MATCH($G81,'Model 1'!$A$22:$A$87,1),MATCH($B$8,'Model 1'!$D$21:$E$21,0))</f>
        <v>78.212147199823548</v>
      </c>
      <c r="L81" s="24">
        <f>INDEX('Model 1'!EMBLEMFac10Fac3,MATCH($G81,'Model 1'!$A$93:$A$158,1),MATCH($D$4,'Model 1'!$D$92:$H$92,0))</f>
        <v>1</v>
      </c>
      <c r="M81" s="24">
        <f t="shared" si="11"/>
        <v>0.9381147365003728</v>
      </c>
      <c r="N81" s="24">
        <f>INDEX('Model 1'!EMBLEMFac8Fac5,MATCH($H81,'Model 1'!$A$191:$A$210,1),MATCH($D$6,'Model 1'!$D$190:$F$190,0))</f>
        <v>2.387891420440329</v>
      </c>
      <c r="O81" s="24">
        <f>INDEX('Model 1'!EMBLEMFac9Fac5,MATCH($H81,'Model 1'!$A$216:$A$235,1),MATCH($D$7,'Model 1'!$D$213:$H$213,0))</f>
        <v>1</v>
      </c>
      <c r="P81" s="24">
        <f>INDEX('Model 1'!EMBLEMFac7Fac3,MATCH($G81,'Model 1'!$A$241:$A$306,1),MATCH($D$8,'Model 1'!$D$240:$E$240,0))</f>
        <v>0.96469234299572593</v>
      </c>
      <c r="Q81" s="24">
        <f>INDEX('Model 1'!EMBLEMFac11Fac5,MATCH($H81,'Model 1'!$A$312:$A$331,1),MATCH($B$7,'Model 1'!$D$309:$F$309,0))</f>
        <v>1.0384660356197275</v>
      </c>
      <c r="R81" s="24">
        <f>INDEX('Model 1'!EMBLEMFac27Fac3,MATCH(G81,'Model 1'!$A$337:$A$402,1),MATCH($B$5,'Model 1'!$D$336:$X$336,0))</f>
        <v>0.98600082481338547</v>
      </c>
      <c r="S81" s="24">
        <f t="shared" si="7"/>
        <v>6.7614041297285904E-2</v>
      </c>
    </row>
    <row r="82" spans="7:19" x14ac:dyDescent="0.3">
      <c r="G82" s="25">
        <f t="shared" si="8"/>
        <v>143</v>
      </c>
      <c r="H82" s="25">
        <f t="shared" si="9"/>
        <v>79</v>
      </c>
      <c r="I82" s="24">
        <f t="shared" si="10"/>
        <v>3.9069130471992169E-4</v>
      </c>
      <c r="J82" s="24">
        <f t="shared" si="10"/>
        <v>1</v>
      </c>
      <c r="K82" s="24">
        <f>INDEX('Model 1'!EMBLEMFac1Fac3,MATCH($G82,'Model 1'!$A$22:$A$87,1),MATCH($B$8,'Model 1'!$D$21:$E$21,0))</f>
        <v>78.212147199823548</v>
      </c>
      <c r="L82" s="24">
        <f>INDEX('Model 1'!EMBLEMFac10Fac3,MATCH($G82,'Model 1'!$A$93:$A$158,1),MATCH($D$4,'Model 1'!$D$92:$H$92,0))</f>
        <v>1</v>
      </c>
      <c r="M82" s="24">
        <f t="shared" si="11"/>
        <v>0.9381147365003728</v>
      </c>
      <c r="N82" s="24">
        <f>INDEX('Model 1'!EMBLEMFac8Fac5,MATCH($H82,'Model 1'!$A$191:$A$210,1),MATCH($D$6,'Model 1'!$D$190:$F$190,0))</f>
        <v>2.387891420440329</v>
      </c>
      <c r="O82" s="24">
        <f>INDEX('Model 1'!EMBLEMFac9Fac5,MATCH($H82,'Model 1'!$A$216:$A$235,1),MATCH($D$7,'Model 1'!$D$213:$H$213,0))</f>
        <v>1</v>
      </c>
      <c r="P82" s="24">
        <f>INDEX('Model 1'!EMBLEMFac7Fac3,MATCH($G82,'Model 1'!$A$241:$A$306,1),MATCH($D$8,'Model 1'!$D$240:$E$240,0))</f>
        <v>0.96469234299572593</v>
      </c>
      <c r="Q82" s="24">
        <f>INDEX('Model 1'!EMBLEMFac11Fac5,MATCH($H82,'Model 1'!$A$312:$A$331,1),MATCH($B$7,'Model 1'!$D$309:$F$309,0))</f>
        <v>1.0384660356197275</v>
      </c>
      <c r="R82" s="24">
        <f>INDEX('Model 1'!EMBLEMFac27Fac3,MATCH(G82,'Model 1'!$A$337:$A$402,1),MATCH($B$5,'Model 1'!$D$336:$X$336,0))</f>
        <v>0.98600082481338547</v>
      </c>
      <c r="S82" s="24">
        <f t="shared" si="7"/>
        <v>6.7614041297285904E-2</v>
      </c>
    </row>
    <row r="83" spans="7:19" x14ac:dyDescent="0.3">
      <c r="G83" s="25">
        <f t="shared" si="8"/>
        <v>144</v>
      </c>
      <c r="H83" s="25">
        <f t="shared" si="9"/>
        <v>80</v>
      </c>
      <c r="I83" s="24">
        <f t="shared" si="10"/>
        <v>3.9069130471992169E-4</v>
      </c>
      <c r="J83" s="24">
        <f t="shared" si="10"/>
        <v>1</v>
      </c>
      <c r="K83" s="24">
        <f>INDEX('Model 1'!EMBLEMFac1Fac3,MATCH($G83,'Model 1'!$A$22:$A$87,1),MATCH($B$8,'Model 1'!$D$21:$E$21,0))</f>
        <v>78.212147199823548</v>
      </c>
      <c r="L83" s="24">
        <f>INDEX('Model 1'!EMBLEMFac10Fac3,MATCH($G83,'Model 1'!$A$93:$A$158,1),MATCH($D$4,'Model 1'!$D$92:$H$92,0))</f>
        <v>1</v>
      </c>
      <c r="M83" s="24">
        <f t="shared" si="11"/>
        <v>0.9381147365003728</v>
      </c>
      <c r="N83" s="24">
        <f>INDEX('Model 1'!EMBLEMFac8Fac5,MATCH($H83,'Model 1'!$A$191:$A$210,1),MATCH($D$6,'Model 1'!$D$190:$F$190,0))</f>
        <v>2.387891420440329</v>
      </c>
      <c r="O83" s="24">
        <f>INDEX('Model 1'!EMBLEMFac9Fac5,MATCH($H83,'Model 1'!$A$216:$A$235,1),MATCH($D$7,'Model 1'!$D$213:$H$213,0))</f>
        <v>1</v>
      </c>
      <c r="P83" s="24">
        <f>INDEX('Model 1'!EMBLEMFac7Fac3,MATCH($G83,'Model 1'!$A$241:$A$306,1),MATCH($D$8,'Model 1'!$D$240:$E$240,0))</f>
        <v>0.96469234299572593</v>
      </c>
      <c r="Q83" s="24">
        <f>INDEX('Model 1'!EMBLEMFac11Fac5,MATCH($H83,'Model 1'!$A$312:$A$331,1),MATCH($B$7,'Model 1'!$D$309:$F$309,0))</f>
        <v>1.0384660356197275</v>
      </c>
      <c r="R83" s="24">
        <f>INDEX('Model 1'!EMBLEMFac27Fac3,MATCH(G83,'Model 1'!$A$337:$A$402,1),MATCH($B$5,'Model 1'!$D$336:$X$336,0))</f>
        <v>0.98600082481338547</v>
      </c>
      <c r="S83" s="24">
        <f t="shared" si="7"/>
        <v>6.7614041297285904E-2</v>
      </c>
    </row>
    <row r="84" spans="7:19" x14ac:dyDescent="0.3">
      <c r="G84" s="25">
        <f t="shared" si="8"/>
        <v>145</v>
      </c>
      <c r="H84" s="25">
        <f t="shared" si="9"/>
        <v>81</v>
      </c>
      <c r="I84" s="24">
        <f t="shared" si="10"/>
        <v>3.9069130471992169E-4</v>
      </c>
      <c r="J84" s="24">
        <f t="shared" si="10"/>
        <v>1</v>
      </c>
      <c r="K84" s="24">
        <f>INDEX('Model 1'!EMBLEMFac1Fac3,MATCH($G84,'Model 1'!$A$22:$A$87,1),MATCH($B$8,'Model 1'!$D$21:$E$21,0))</f>
        <v>78.212147199823548</v>
      </c>
      <c r="L84" s="24">
        <f>INDEX('Model 1'!EMBLEMFac10Fac3,MATCH($G84,'Model 1'!$A$93:$A$158,1),MATCH($D$4,'Model 1'!$D$92:$H$92,0))</f>
        <v>1</v>
      </c>
      <c r="M84" s="24">
        <f t="shared" si="11"/>
        <v>0.9381147365003728</v>
      </c>
      <c r="N84" s="24">
        <f>INDEX('Model 1'!EMBLEMFac8Fac5,MATCH($H84,'Model 1'!$A$191:$A$210,1),MATCH($D$6,'Model 1'!$D$190:$F$190,0))</f>
        <v>2.387891420440329</v>
      </c>
      <c r="O84" s="24">
        <f>INDEX('Model 1'!EMBLEMFac9Fac5,MATCH($H84,'Model 1'!$A$216:$A$235,1),MATCH($D$7,'Model 1'!$D$213:$H$213,0))</f>
        <v>1</v>
      </c>
      <c r="P84" s="24">
        <f>INDEX('Model 1'!EMBLEMFac7Fac3,MATCH($G84,'Model 1'!$A$241:$A$306,1),MATCH($D$8,'Model 1'!$D$240:$E$240,0))</f>
        <v>0.96469234299572593</v>
      </c>
      <c r="Q84" s="24">
        <f>INDEX('Model 1'!EMBLEMFac11Fac5,MATCH($H84,'Model 1'!$A$312:$A$331,1),MATCH($B$7,'Model 1'!$D$309:$F$309,0))</f>
        <v>1.0384660356197275</v>
      </c>
      <c r="R84" s="24">
        <f>INDEX('Model 1'!EMBLEMFac27Fac3,MATCH(G84,'Model 1'!$A$337:$A$402,1),MATCH($B$5,'Model 1'!$D$336:$X$336,0))</f>
        <v>0.98600082481338547</v>
      </c>
      <c r="S84" s="24">
        <f t="shared" si="7"/>
        <v>6.7614041297285904E-2</v>
      </c>
    </row>
    <row r="85" spans="7:19" x14ac:dyDescent="0.3">
      <c r="G85" s="25">
        <f t="shared" si="8"/>
        <v>146</v>
      </c>
      <c r="H85" s="25">
        <f t="shared" si="9"/>
        <v>82</v>
      </c>
      <c r="I85" s="24">
        <f t="shared" si="10"/>
        <v>3.9069130471992169E-4</v>
      </c>
      <c r="J85" s="24">
        <f t="shared" si="10"/>
        <v>1</v>
      </c>
      <c r="K85" s="24">
        <f>INDEX('Model 1'!EMBLEMFac1Fac3,MATCH($G85,'Model 1'!$A$22:$A$87,1),MATCH($B$8,'Model 1'!$D$21:$E$21,0))</f>
        <v>78.212147199823548</v>
      </c>
      <c r="L85" s="24">
        <f>INDEX('Model 1'!EMBLEMFac10Fac3,MATCH($G85,'Model 1'!$A$93:$A$158,1),MATCH($D$4,'Model 1'!$D$92:$H$92,0))</f>
        <v>1</v>
      </c>
      <c r="M85" s="24">
        <f t="shared" si="11"/>
        <v>0.9381147365003728</v>
      </c>
      <c r="N85" s="24">
        <f>INDEX('Model 1'!EMBLEMFac8Fac5,MATCH($H85,'Model 1'!$A$191:$A$210,1),MATCH($D$6,'Model 1'!$D$190:$F$190,0))</f>
        <v>2.387891420440329</v>
      </c>
      <c r="O85" s="24">
        <f>INDEX('Model 1'!EMBLEMFac9Fac5,MATCH($H85,'Model 1'!$A$216:$A$235,1),MATCH($D$7,'Model 1'!$D$213:$H$213,0))</f>
        <v>1</v>
      </c>
      <c r="P85" s="24">
        <f>INDEX('Model 1'!EMBLEMFac7Fac3,MATCH($G85,'Model 1'!$A$241:$A$306,1),MATCH($D$8,'Model 1'!$D$240:$E$240,0))</f>
        <v>0.96469234299572593</v>
      </c>
      <c r="Q85" s="24">
        <f>INDEX('Model 1'!EMBLEMFac11Fac5,MATCH($H85,'Model 1'!$A$312:$A$331,1),MATCH($B$7,'Model 1'!$D$309:$F$309,0))</f>
        <v>1.0384660356197275</v>
      </c>
      <c r="R85" s="24">
        <f>INDEX('Model 1'!EMBLEMFac27Fac3,MATCH(G85,'Model 1'!$A$337:$A$402,1),MATCH($B$5,'Model 1'!$D$336:$X$336,0))</f>
        <v>0.98600082481338547</v>
      </c>
      <c r="S85" s="24">
        <f t="shared" si="7"/>
        <v>6.7614041297285904E-2</v>
      </c>
    </row>
    <row r="86" spans="7:19" x14ac:dyDescent="0.3">
      <c r="G86" s="25">
        <f t="shared" si="8"/>
        <v>147</v>
      </c>
      <c r="H86" s="25">
        <f t="shared" si="9"/>
        <v>83</v>
      </c>
      <c r="I86" s="24">
        <f t="shared" si="10"/>
        <v>3.9069130471992169E-4</v>
      </c>
      <c r="J86" s="24">
        <f t="shared" si="10"/>
        <v>1</v>
      </c>
      <c r="K86" s="24">
        <f>INDEX('Model 1'!EMBLEMFac1Fac3,MATCH($G86,'Model 1'!$A$22:$A$87,1),MATCH($B$8,'Model 1'!$D$21:$E$21,0))</f>
        <v>78.212147199823548</v>
      </c>
      <c r="L86" s="24">
        <f>INDEX('Model 1'!EMBLEMFac10Fac3,MATCH($G86,'Model 1'!$A$93:$A$158,1),MATCH($D$4,'Model 1'!$D$92:$H$92,0))</f>
        <v>1</v>
      </c>
      <c r="M86" s="24">
        <f t="shared" si="11"/>
        <v>0.9381147365003728</v>
      </c>
      <c r="N86" s="24">
        <f>INDEX('Model 1'!EMBLEMFac8Fac5,MATCH($H86,'Model 1'!$A$191:$A$210,1),MATCH($D$6,'Model 1'!$D$190:$F$190,0))</f>
        <v>2.387891420440329</v>
      </c>
      <c r="O86" s="24">
        <f>INDEX('Model 1'!EMBLEMFac9Fac5,MATCH($H86,'Model 1'!$A$216:$A$235,1),MATCH($D$7,'Model 1'!$D$213:$H$213,0))</f>
        <v>1</v>
      </c>
      <c r="P86" s="24">
        <f>INDEX('Model 1'!EMBLEMFac7Fac3,MATCH($G86,'Model 1'!$A$241:$A$306,1),MATCH($D$8,'Model 1'!$D$240:$E$240,0))</f>
        <v>0.96469234299572593</v>
      </c>
      <c r="Q86" s="24">
        <f>INDEX('Model 1'!EMBLEMFac11Fac5,MATCH($H86,'Model 1'!$A$312:$A$331,1),MATCH($B$7,'Model 1'!$D$309:$F$309,0))</f>
        <v>1.0384660356197275</v>
      </c>
      <c r="R86" s="24">
        <f>INDEX('Model 1'!EMBLEMFac27Fac3,MATCH(G86,'Model 1'!$A$337:$A$402,1),MATCH($B$5,'Model 1'!$D$336:$X$336,0))</f>
        <v>0.98600082481338547</v>
      </c>
      <c r="S86" s="24">
        <f t="shared" si="7"/>
        <v>6.7614041297285904E-2</v>
      </c>
    </row>
    <row r="87" spans="7:19" x14ac:dyDescent="0.3">
      <c r="G87" s="25">
        <f t="shared" si="8"/>
        <v>148</v>
      </c>
      <c r="H87" s="25">
        <f t="shared" si="9"/>
        <v>84</v>
      </c>
      <c r="I87" s="24">
        <f t="shared" si="10"/>
        <v>3.9069130471992169E-4</v>
      </c>
      <c r="J87" s="24">
        <f t="shared" si="10"/>
        <v>1</v>
      </c>
      <c r="K87" s="24">
        <f>INDEX('Model 1'!EMBLEMFac1Fac3,MATCH($G87,'Model 1'!$A$22:$A$87,1),MATCH($B$8,'Model 1'!$D$21:$E$21,0))</f>
        <v>78.212147199823548</v>
      </c>
      <c r="L87" s="24">
        <f>INDEX('Model 1'!EMBLEMFac10Fac3,MATCH($G87,'Model 1'!$A$93:$A$158,1),MATCH($D$4,'Model 1'!$D$92:$H$92,0))</f>
        <v>1</v>
      </c>
      <c r="M87" s="24">
        <f t="shared" si="11"/>
        <v>0.9381147365003728</v>
      </c>
      <c r="N87" s="24">
        <f>INDEX('Model 1'!EMBLEMFac8Fac5,MATCH($H87,'Model 1'!$A$191:$A$210,1),MATCH($D$6,'Model 1'!$D$190:$F$190,0))</f>
        <v>2.387891420440329</v>
      </c>
      <c r="O87" s="24">
        <f>INDEX('Model 1'!EMBLEMFac9Fac5,MATCH($H87,'Model 1'!$A$216:$A$235,1),MATCH($D$7,'Model 1'!$D$213:$H$213,0))</f>
        <v>1</v>
      </c>
      <c r="P87" s="24">
        <f>INDEX('Model 1'!EMBLEMFac7Fac3,MATCH($G87,'Model 1'!$A$241:$A$306,1),MATCH($D$8,'Model 1'!$D$240:$E$240,0))</f>
        <v>0.96469234299572593</v>
      </c>
      <c r="Q87" s="24">
        <f>INDEX('Model 1'!EMBLEMFac11Fac5,MATCH($H87,'Model 1'!$A$312:$A$331,1),MATCH($B$7,'Model 1'!$D$309:$F$309,0))</f>
        <v>1.0384660356197275</v>
      </c>
      <c r="R87" s="24">
        <f>INDEX('Model 1'!EMBLEMFac27Fac3,MATCH(G87,'Model 1'!$A$337:$A$402,1),MATCH($B$5,'Model 1'!$D$336:$X$336,0))</f>
        <v>0.98600082481338547</v>
      </c>
      <c r="S87" s="24">
        <f t="shared" si="7"/>
        <v>6.7614041297285904E-2</v>
      </c>
    </row>
    <row r="88" spans="7:19" x14ac:dyDescent="0.3">
      <c r="G88" s="25">
        <f t="shared" si="8"/>
        <v>149</v>
      </c>
      <c r="H88" s="25">
        <f t="shared" si="9"/>
        <v>85</v>
      </c>
      <c r="I88" s="24">
        <f t="shared" si="10"/>
        <v>3.9069130471992169E-4</v>
      </c>
      <c r="J88" s="24">
        <f t="shared" si="10"/>
        <v>1</v>
      </c>
      <c r="K88" s="24">
        <f>INDEX('Model 1'!EMBLEMFac1Fac3,MATCH($G88,'Model 1'!$A$22:$A$87,1),MATCH($B$8,'Model 1'!$D$21:$E$21,0))</f>
        <v>78.212147199823548</v>
      </c>
      <c r="L88" s="24">
        <f>INDEX('Model 1'!EMBLEMFac10Fac3,MATCH($G88,'Model 1'!$A$93:$A$158,1),MATCH($D$4,'Model 1'!$D$92:$H$92,0))</f>
        <v>1</v>
      </c>
      <c r="M88" s="24">
        <f t="shared" si="11"/>
        <v>0.9381147365003728</v>
      </c>
      <c r="N88" s="24">
        <f>INDEX('Model 1'!EMBLEMFac8Fac5,MATCH($H88,'Model 1'!$A$191:$A$210,1),MATCH($D$6,'Model 1'!$D$190:$F$190,0))</f>
        <v>2.387891420440329</v>
      </c>
      <c r="O88" s="24">
        <f>INDEX('Model 1'!EMBLEMFac9Fac5,MATCH($H88,'Model 1'!$A$216:$A$235,1),MATCH($D$7,'Model 1'!$D$213:$H$213,0))</f>
        <v>1</v>
      </c>
      <c r="P88" s="24">
        <f>INDEX('Model 1'!EMBLEMFac7Fac3,MATCH($G88,'Model 1'!$A$241:$A$306,1),MATCH($D$8,'Model 1'!$D$240:$E$240,0))</f>
        <v>0.96469234299572593</v>
      </c>
      <c r="Q88" s="24">
        <f>INDEX('Model 1'!EMBLEMFac11Fac5,MATCH($H88,'Model 1'!$A$312:$A$331,1),MATCH($B$7,'Model 1'!$D$309:$F$309,0))</f>
        <v>1.0384660356197275</v>
      </c>
      <c r="R88" s="24">
        <f>INDEX('Model 1'!EMBLEMFac27Fac3,MATCH(G88,'Model 1'!$A$337:$A$402,1),MATCH($B$5,'Model 1'!$D$336:$X$336,0))</f>
        <v>0.98600082481338547</v>
      </c>
      <c r="S88" s="24">
        <f t="shared" si="7"/>
        <v>6.7614041297285904E-2</v>
      </c>
    </row>
    <row r="89" spans="7:19" x14ac:dyDescent="0.3">
      <c r="G89" s="25">
        <f t="shared" si="8"/>
        <v>150</v>
      </c>
      <c r="H89" s="25">
        <f t="shared" si="9"/>
        <v>86</v>
      </c>
      <c r="I89" s="24">
        <f t="shared" si="10"/>
        <v>3.9069130471992169E-4</v>
      </c>
      <c r="J89" s="24">
        <f t="shared" si="10"/>
        <v>1</v>
      </c>
      <c r="K89" s="24">
        <f>INDEX('Model 1'!EMBLEMFac1Fac3,MATCH($G89,'Model 1'!$A$22:$A$87,1),MATCH($B$8,'Model 1'!$D$21:$E$21,0))</f>
        <v>78.212147199823548</v>
      </c>
      <c r="L89" s="24">
        <f>INDEX('Model 1'!EMBLEMFac10Fac3,MATCH($G89,'Model 1'!$A$93:$A$158,1),MATCH($D$4,'Model 1'!$D$92:$H$92,0))</f>
        <v>1</v>
      </c>
      <c r="M89" s="24">
        <f t="shared" si="11"/>
        <v>0.9381147365003728</v>
      </c>
      <c r="N89" s="24">
        <f>INDEX('Model 1'!EMBLEMFac8Fac5,MATCH($H89,'Model 1'!$A$191:$A$210,1),MATCH($D$6,'Model 1'!$D$190:$F$190,0))</f>
        <v>2.387891420440329</v>
      </c>
      <c r="O89" s="24">
        <f>INDEX('Model 1'!EMBLEMFac9Fac5,MATCH($H89,'Model 1'!$A$216:$A$235,1),MATCH($D$7,'Model 1'!$D$213:$H$213,0))</f>
        <v>1</v>
      </c>
      <c r="P89" s="24">
        <f>INDEX('Model 1'!EMBLEMFac7Fac3,MATCH($G89,'Model 1'!$A$241:$A$306,1),MATCH($D$8,'Model 1'!$D$240:$E$240,0))</f>
        <v>0.96469234299572593</v>
      </c>
      <c r="Q89" s="24">
        <f>INDEX('Model 1'!EMBLEMFac11Fac5,MATCH($H89,'Model 1'!$A$312:$A$331,1),MATCH($B$7,'Model 1'!$D$309:$F$309,0))</f>
        <v>1.0384660356197275</v>
      </c>
      <c r="R89" s="24">
        <f>INDEX('Model 1'!EMBLEMFac27Fac3,MATCH(G89,'Model 1'!$A$337:$A$402,1),MATCH($B$5,'Model 1'!$D$336:$X$336,0))</f>
        <v>0.98600082481338547</v>
      </c>
      <c r="S89" s="24">
        <f t="shared" si="7"/>
        <v>6.7614041297285904E-2</v>
      </c>
    </row>
    <row r="90" spans="7:19" x14ac:dyDescent="0.3">
      <c r="G90" s="25">
        <f t="shared" si="8"/>
        <v>151</v>
      </c>
      <c r="H90" s="25">
        <f t="shared" si="9"/>
        <v>87</v>
      </c>
      <c r="I90" s="24">
        <f t="shared" si="10"/>
        <v>3.9069130471992169E-4</v>
      </c>
      <c r="J90" s="24">
        <f t="shared" si="10"/>
        <v>1</v>
      </c>
      <c r="K90" s="24">
        <f>INDEX('Model 1'!EMBLEMFac1Fac3,MATCH($G90,'Model 1'!$A$22:$A$87,1),MATCH($B$8,'Model 1'!$D$21:$E$21,0))</f>
        <v>78.212147199823548</v>
      </c>
      <c r="L90" s="24">
        <f>INDEX('Model 1'!EMBLEMFac10Fac3,MATCH($G90,'Model 1'!$A$93:$A$158,1),MATCH($D$4,'Model 1'!$D$92:$H$92,0))</f>
        <v>1</v>
      </c>
      <c r="M90" s="24">
        <f t="shared" si="11"/>
        <v>0.9381147365003728</v>
      </c>
      <c r="N90" s="24">
        <f>INDEX('Model 1'!EMBLEMFac8Fac5,MATCH($H90,'Model 1'!$A$191:$A$210,1),MATCH($D$6,'Model 1'!$D$190:$F$190,0))</f>
        <v>2.387891420440329</v>
      </c>
      <c r="O90" s="24">
        <f>INDEX('Model 1'!EMBLEMFac9Fac5,MATCH($H90,'Model 1'!$A$216:$A$235,1),MATCH($D$7,'Model 1'!$D$213:$H$213,0))</f>
        <v>1</v>
      </c>
      <c r="P90" s="24">
        <f>INDEX('Model 1'!EMBLEMFac7Fac3,MATCH($G90,'Model 1'!$A$241:$A$306,1),MATCH($D$8,'Model 1'!$D$240:$E$240,0))</f>
        <v>0.96469234299572593</v>
      </c>
      <c r="Q90" s="24">
        <f>INDEX('Model 1'!EMBLEMFac11Fac5,MATCH($H90,'Model 1'!$A$312:$A$331,1),MATCH($B$7,'Model 1'!$D$309:$F$309,0))</f>
        <v>1.0384660356197275</v>
      </c>
      <c r="R90" s="24">
        <f>INDEX('Model 1'!EMBLEMFac27Fac3,MATCH(G90,'Model 1'!$A$337:$A$402,1),MATCH($B$5,'Model 1'!$D$336:$X$336,0))</f>
        <v>0.98600082481338547</v>
      </c>
      <c r="S90" s="24">
        <f t="shared" si="7"/>
        <v>6.7614041297285904E-2</v>
      </c>
    </row>
    <row r="91" spans="7:19" x14ac:dyDescent="0.3">
      <c r="G91" s="25">
        <f t="shared" si="8"/>
        <v>152</v>
      </c>
      <c r="H91" s="25">
        <f t="shared" si="9"/>
        <v>88</v>
      </c>
      <c r="I91" s="24">
        <f t="shared" si="10"/>
        <v>3.9069130471992169E-4</v>
      </c>
      <c r="J91" s="24">
        <f t="shared" si="10"/>
        <v>1</v>
      </c>
      <c r="K91" s="24">
        <f>INDEX('Model 1'!EMBLEMFac1Fac3,MATCH($G91,'Model 1'!$A$22:$A$87,1),MATCH($B$8,'Model 1'!$D$21:$E$21,0))</f>
        <v>78.212147199823548</v>
      </c>
      <c r="L91" s="24">
        <f>INDEX('Model 1'!EMBLEMFac10Fac3,MATCH($G91,'Model 1'!$A$93:$A$158,1),MATCH($D$4,'Model 1'!$D$92:$H$92,0))</f>
        <v>1</v>
      </c>
      <c r="M91" s="24">
        <f t="shared" si="11"/>
        <v>0.9381147365003728</v>
      </c>
      <c r="N91" s="24">
        <f>INDEX('Model 1'!EMBLEMFac8Fac5,MATCH($H91,'Model 1'!$A$191:$A$210,1),MATCH($D$6,'Model 1'!$D$190:$F$190,0))</f>
        <v>2.387891420440329</v>
      </c>
      <c r="O91" s="24">
        <f>INDEX('Model 1'!EMBLEMFac9Fac5,MATCH($H91,'Model 1'!$A$216:$A$235,1),MATCH($D$7,'Model 1'!$D$213:$H$213,0))</f>
        <v>1</v>
      </c>
      <c r="P91" s="24">
        <f>INDEX('Model 1'!EMBLEMFac7Fac3,MATCH($G91,'Model 1'!$A$241:$A$306,1),MATCH($D$8,'Model 1'!$D$240:$E$240,0))</f>
        <v>0.96469234299572593</v>
      </c>
      <c r="Q91" s="24">
        <f>INDEX('Model 1'!EMBLEMFac11Fac5,MATCH($H91,'Model 1'!$A$312:$A$331,1),MATCH($B$7,'Model 1'!$D$309:$F$309,0))</f>
        <v>1.0384660356197275</v>
      </c>
      <c r="R91" s="24">
        <f>INDEX('Model 1'!EMBLEMFac27Fac3,MATCH(G91,'Model 1'!$A$337:$A$402,1),MATCH($B$5,'Model 1'!$D$336:$X$336,0))</f>
        <v>0.98600082481338547</v>
      </c>
      <c r="S91" s="24">
        <f t="shared" si="7"/>
        <v>6.7614041297285904E-2</v>
      </c>
    </row>
    <row r="92" spans="7:19" x14ac:dyDescent="0.3">
      <c r="G92" s="25">
        <f t="shared" si="8"/>
        <v>153</v>
      </c>
      <c r="H92" s="25">
        <f t="shared" si="9"/>
        <v>89</v>
      </c>
      <c r="I92" s="24">
        <f t="shared" si="10"/>
        <v>3.9069130471992169E-4</v>
      </c>
      <c r="J92" s="24">
        <f t="shared" si="10"/>
        <v>1</v>
      </c>
      <c r="K92" s="24">
        <f>INDEX('Model 1'!EMBLEMFac1Fac3,MATCH($G92,'Model 1'!$A$22:$A$87,1),MATCH($B$8,'Model 1'!$D$21:$E$21,0))</f>
        <v>78.212147199823548</v>
      </c>
      <c r="L92" s="24">
        <f>INDEX('Model 1'!EMBLEMFac10Fac3,MATCH($G92,'Model 1'!$A$93:$A$158,1),MATCH($D$4,'Model 1'!$D$92:$H$92,0))</f>
        <v>1</v>
      </c>
      <c r="M92" s="24">
        <f t="shared" si="11"/>
        <v>0.9381147365003728</v>
      </c>
      <c r="N92" s="24">
        <f>INDEX('Model 1'!EMBLEMFac8Fac5,MATCH($H92,'Model 1'!$A$191:$A$210,1),MATCH($D$6,'Model 1'!$D$190:$F$190,0))</f>
        <v>2.387891420440329</v>
      </c>
      <c r="O92" s="24">
        <f>INDEX('Model 1'!EMBLEMFac9Fac5,MATCH($H92,'Model 1'!$A$216:$A$235,1),MATCH($D$7,'Model 1'!$D$213:$H$213,0))</f>
        <v>1</v>
      </c>
      <c r="P92" s="24">
        <f>INDEX('Model 1'!EMBLEMFac7Fac3,MATCH($G92,'Model 1'!$A$241:$A$306,1),MATCH($D$8,'Model 1'!$D$240:$E$240,0))</f>
        <v>0.96469234299572593</v>
      </c>
      <c r="Q92" s="24">
        <f>INDEX('Model 1'!EMBLEMFac11Fac5,MATCH($H92,'Model 1'!$A$312:$A$331,1),MATCH($B$7,'Model 1'!$D$309:$F$309,0))</f>
        <v>1.0384660356197275</v>
      </c>
      <c r="R92" s="24">
        <f>INDEX('Model 1'!EMBLEMFac27Fac3,MATCH(G92,'Model 1'!$A$337:$A$402,1),MATCH($B$5,'Model 1'!$D$336:$X$336,0))</f>
        <v>0.98600082481338547</v>
      </c>
      <c r="S92" s="24">
        <f t="shared" si="7"/>
        <v>6.7614041297285904E-2</v>
      </c>
    </row>
    <row r="93" spans="7:19" x14ac:dyDescent="0.3">
      <c r="G93" s="25">
        <f t="shared" si="8"/>
        <v>154</v>
      </c>
      <c r="H93" s="25">
        <f t="shared" si="9"/>
        <v>90</v>
      </c>
      <c r="I93" s="24">
        <f t="shared" si="10"/>
        <v>3.9069130471992169E-4</v>
      </c>
      <c r="J93" s="24">
        <f t="shared" si="10"/>
        <v>1</v>
      </c>
      <c r="K93" s="24">
        <f>INDEX('Model 1'!EMBLEMFac1Fac3,MATCH($G93,'Model 1'!$A$22:$A$87,1),MATCH($B$8,'Model 1'!$D$21:$E$21,0))</f>
        <v>78.212147199823548</v>
      </c>
      <c r="L93" s="24">
        <f>INDEX('Model 1'!EMBLEMFac10Fac3,MATCH($G93,'Model 1'!$A$93:$A$158,1),MATCH($D$4,'Model 1'!$D$92:$H$92,0))</f>
        <v>1</v>
      </c>
      <c r="M93" s="24">
        <f t="shared" si="11"/>
        <v>0.9381147365003728</v>
      </c>
      <c r="N93" s="24">
        <f>INDEX('Model 1'!EMBLEMFac8Fac5,MATCH($H93,'Model 1'!$A$191:$A$210,1),MATCH($D$6,'Model 1'!$D$190:$F$190,0))</f>
        <v>2.387891420440329</v>
      </c>
      <c r="O93" s="24">
        <f>INDEX('Model 1'!EMBLEMFac9Fac5,MATCH($H93,'Model 1'!$A$216:$A$235,1),MATCH($D$7,'Model 1'!$D$213:$H$213,0))</f>
        <v>1</v>
      </c>
      <c r="P93" s="24">
        <f>INDEX('Model 1'!EMBLEMFac7Fac3,MATCH($G93,'Model 1'!$A$241:$A$306,1),MATCH($D$8,'Model 1'!$D$240:$E$240,0))</f>
        <v>0.96469234299572593</v>
      </c>
      <c r="Q93" s="24">
        <f>INDEX('Model 1'!EMBLEMFac11Fac5,MATCH($H93,'Model 1'!$A$312:$A$331,1),MATCH($B$7,'Model 1'!$D$309:$F$309,0))</f>
        <v>1.0384660356197275</v>
      </c>
      <c r="R93" s="24">
        <f>INDEX('Model 1'!EMBLEMFac27Fac3,MATCH(G93,'Model 1'!$A$337:$A$402,1),MATCH($B$5,'Model 1'!$D$336:$X$336,0))</f>
        <v>0.98600082481338547</v>
      </c>
      <c r="S93" s="24">
        <f t="shared" si="7"/>
        <v>6.7614041297285904E-2</v>
      </c>
    </row>
    <row r="94" spans="7:19" x14ac:dyDescent="0.3">
      <c r="G94" s="25">
        <f t="shared" si="8"/>
        <v>155</v>
      </c>
      <c r="H94" s="25">
        <f t="shared" si="9"/>
        <v>91</v>
      </c>
      <c r="I94" s="24">
        <f t="shared" si="10"/>
        <v>3.9069130471992169E-4</v>
      </c>
      <c r="J94" s="24">
        <f t="shared" si="10"/>
        <v>1</v>
      </c>
      <c r="K94" s="24">
        <f>INDEX('Model 1'!EMBLEMFac1Fac3,MATCH($G94,'Model 1'!$A$22:$A$87,1),MATCH($B$8,'Model 1'!$D$21:$E$21,0))</f>
        <v>78.212147199823548</v>
      </c>
      <c r="L94" s="24">
        <f>INDEX('Model 1'!EMBLEMFac10Fac3,MATCH($G94,'Model 1'!$A$93:$A$158,1),MATCH($D$4,'Model 1'!$D$92:$H$92,0))</f>
        <v>1</v>
      </c>
      <c r="M94" s="24">
        <f t="shared" si="11"/>
        <v>0.9381147365003728</v>
      </c>
      <c r="N94" s="24">
        <f>INDEX('Model 1'!EMBLEMFac8Fac5,MATCH($H94,'Model 1'!$A$191:$A$210,1),MATCH($D$6,'Model 1'!$D$190:$F$190,0))</f>
        <v>2.387891420440329</v>
      </c>
      <c r="O94" s="24">
        <f>INDEX('Model 1'!EMBLEMFac9Fac5,MATCH($H94,'Model 1'!$A$216:$A$235,1),MATCH($D$7,'Model 1'!$D$213:$H$213,0))</f>
        <v>1</v>
      </c>
      <c r="P94" s="24">
        <f>INDEX('Model 1'!EMBLEMFac7Fac3,MATCH($G94,'Model 1'!$A$241:$A$306,1),MATCH($D$8,'Model 1'!$D$240:$E$240,0))</f>
        <v>0.96469234299572593</v>
      </c>
      <c r="Q94" s="24">
        <f>INDEX('Model 1'!EMBLEMFac11Fac5,MATCH($H94,'Model 1'!$A$312:$A$331,1),MATCH($B$7,'Model 1'!$D$309:$F$309,0))</f>
        <v>1.0384660356197275</v>
      </c>
      <c r="R94" s="24">
        <f>INDEX('Model 1'!EMBLEMFac27Fac3,MATCH(G94,'Model 1'!$A$337:$A$402,1),MATCH($B$5,'Model 1'!$D$336:$X$336,0))</f>
        <v>0.98600082481338547</v>
      </c>
      <c r="S94" s="24">
        <f t="shared" si="7"/>
        <v>6.7614041297285904E-2</v>
      </c>
    </row>
    <row r="95" spans="7:19" x14ac:dyDescent="0.3">
      <c r="G95" s="25">
        <f t="shared" si="8"/>
        <v>156</v>
      </c>
      <c r="H95" s="25">
        <f t="shared" si="9"/>
        <v>92</v>
      </c>
      <c r="I95" s="24">
        <f t="shared" si="10"/>
        <v>3.9069130471992169E-4</v>
      </c>
      <c r="J95" s="24">
        <f t="shared" si="10"/>
        <v>1</v>
      </c>
      <c r="K95" s="24">
        <f>INDEX('Model 1'!EMBLEMFac1Fac3,MATCH($G95,'Model 1'!$A$22:$A$87,1),MATCH($B$8,'Model 1'!$D$21:$E$21,0))</f>
        <v>78.212147199823548</v>
      </c>
      <c r="L95" s="24">
        <f>INDEX('Model 1'!EMBLEMFac10Fac3,MATCH($G95,'Model 1'!$A$93:$A$158,1),MATCH($D$4,'Model 1'!$D$92:$H$92,0))</f>
        <v>1</v>
      </c>
      <c r="M95" s="24">
        <f t="shared" si="11"/>
        <v>0.9381147365003728</v>
      </c>
      <c r="N95" s="24">
        <f>INDEX('Model 1'!EMBLEMFac8Fac5,MATCH($H95,'Model 1'!$A$191:$A$210,1),MATCH($D$6,'Model 1'!$D$190:$F$190,0))</f>
        <v>2.387891420440329</v>
      </c>
      <c r="O95" s="24">
        <f>INDEX('Model 1'!EMBLEMFac9Fac5,MATCH($H95,'Model 1'!$A$216:$A$235,1),MATCH($D$7,'Model 1'!$D$213:$H$213,0))</f>
        <v>1</v>
      </c>
      <c r="P95" s="24">
        <f>INDEX('Model 1'!EMBLEMFac7Fac3,MATCH($G95,'Model 1'!$A$241:$A$306,1),MATCH($D$8,'Model 1'!$D$240:$E$240,0))</f>
        <v>0.96469234299572593</v>
      </c>
      <c r="Q95" s="24">
        <f>INDEX('Model 1'!EMBLEMFac11Fac5,MATCH($H95,'Model 1'!$A$312:$A$331,1),MATCH($B$7,'Model 1'!$D$309:$F$309,0))</f>
        <v>1.0384660356197275</v>
      </c>
      <c r="R95" s="24">
        <f>INDEX('Model 1'!EMBLEMFac27Fac3,MATCH(G95,'Model 1'!$A$337:$A$402,1),MATCH($B$5,'Model 1'!$D$336:$X$336,0))</f>
        <v>0.98600082481338547</v>
      </c>
      <c r="S95" s="24">
        <f t="shared" si="7"/>
        <v>6.7614041297285904E-2</v>
      </c>
    </row>
    <row r="96" spans="7:19" x14ac:dyDescent="0.3">
      <c r="G96" s="25">
        <f t="shared" si="8"/>
        <v>157</v>
      </c>
      <c r="H96" s="25">
        <f t="shared" si="9"/>
        <v>93</v>
      </c>
      <c r="I96" s="24">
        <f t="shared" si="10"/>
        <v>3.9069130471992169E-4</v>
      </c>
      <c r="J96" s="24">
        <f t="shared" si="10"/>
        <v>1</v>
      </c>
      <c r="K96" s="24">
        <f>INDEX('Model 1'!EMBLEMFac1Fac3,MATCH($G96,'Model 1'!$A$22:$A$87,1),MATCH($B$8,'Model 1'!$D$21:$E$21,0))</f>
        <v>78.212147199823548</v>
      </c>
      <c r="L96" s="24">
        <f>INDEX('Model 1'!EMBLEMFac10Fac3,MATCH($G96,'Model 1'!$A$93:$A$158,1),MATCH($D$4,'Model 1'!$D$92:$H$92,0))</f>
        <v>1</v>
      </c>
      <c r="M96" s="24">
        <f t="shared" si="11"/>
        <v>0.9381147365003728</v>
      </c>
      <c r="N96" s="24">
        <f>INDEX('Model 1'!EMBLEMFac8Fac5,MATCH($H96,'Model 1'!$A$191:$A$210,1),MATCH($D$6,'Model 1'!$D$190:$F$190,0))</f>
        <v>2.387891420440329</v>
      </c>
      <c r="O96" s="24">
        <f>INDEX('Model 1'!EMBLEMFac9Fac5,MATCH($H96,'Model 1'!$A$216:$A$235,1),MATCH($D$7,'Model 1'!$D$213:$H$213,0))</f>
        <v>1</v>
      </c>
      <c r="P96" s="24">
        <f>INDEX('Model 1'!EMBLEMFac7Fac3,MATCH($G96,'Model 1'!$A$241:$A$306,1),MATCH($D$8,'Model 1'!$D$240:$E$240,0))</f>
        <v>0.96469234299572593</v>
      </c>
      <c r="Q96" s="24">
        <f>INDEX('Model 1'!EMBLEMFac11Fac5,MATCH($H96,'Model 1'!$A$312:$A$331,1),MATCH($B$7,'Model 1'!$D$309:$F$309,0))</f>
        <v>1.0384660356197275</v>
      </c>
      <c r="R96" s="24">
        <f>INDEX('Model 1'!EMBLEMFac27Fac3,MATCH(G96,'Model 1'!$A$337:$A$402,1),MATCH($B$5,'Model 1'!$D$336:$X$336,0))</f>
        <v>0.98600082481338547</v>
      </c>
      <c r="S96" s="24">
        <f t="shared" si="7"/>
        <v>6.7614041297285904E-2</v>
      </c>
    </row>
    <row r="97" spans="7:19" x14ac:dyDescent="0.3">
      <c r="G97" s="25">
        <f t="shared" si="8"/>
        <v>158</v>
      </c>
      <c r="H97" s="25">
        <f t="shared" si="9"/>
        <v>94</v>
      </c>
      <c r="I97" s="24">
        <f t="shared" si="10"/>
        <v>3.9069130471992169E-4</v>
      </c>
      <c r="J97" s="24">
        <f t="shared" si="10"/>
        <v>1</v>
      </c>
      <c r="K97" s="24">
        <f>INDEX('Model 1'!EMBLEMFac1Fac3,MATCH($G97,'Model 1'!$A$22:$A$87,1),MATCH($B$8,'Model 1'!$D$21:$E$21,0))</f>
        <v>78.212147199823548</v>
      </c>
      <c r="L97" s="24">
        <f>INDEX('Model 1'!EMBLEMFac10Fac3,MATCH($G97,'Model 1'!$A$93:$A$158,1),MATCH($D$4,'Model 1'!$D$92:$H$92,0))</f>
        <v>1</v>
      </c>
      <c r="M97" s="24">
        <f t="shared" si="11"/>
        <v>0.9381147365003728</v>
      </c>
      <c r="N97" s="24">
        <f>INDEX('Model 1'!EMBLEMFac8Fac5,MATCH($H97,'Model 1'!$A$191:$A$210,1),MATCH($D$6,'Model 1'!$D$190:$F$190,0))</f>
        <v>2.387891420440329</v>
      </c>
      <c r="O97" s="24">
        <f>INDEX('Model 1'!EMBLEMFac9Fac5,MATCH($H97,'Model 1'!$A$216:$A$235,1),MATCH($D$7,'Model 1'!$D$213:$H$213,0))</f>
        <v>1</v>
      </c>
      <c r="P97" s="24">
        <f>INDEX('Model 1'!EMBLEMFac7Fac3,MATCH($G97,'Model 1'!$A$241:$A$306,1),MATCH($D$8,'Model 1'!$D$240:$E$240,0))</f>
        <v>0.96469234299572593</v>
      </c>
      <c r="Q97" s="24">
        <f>INDEX('Model 1'!EMBLEMFac11Fac5,MATCH($H97,'Model 1'!$A$312:$A$331,1),MATCH($B$7,'Model 1'!$D$309:$F$309,0))</f>
        <v>1.0384660356197275</v>
      </c>
      <c r="R97" s="24">
        <f>INDEX('Model 1'!EMBLEMFac27Fac3,MATCH(G97,'Model 1'!$A$337:$A$402,1),MATCH($B$5,'Model 1'!$D$336:$X$336,0))</f>
        <v>0.98600082481338547</v>
      </c>
      <c r="S97" s="24">
        <f t="shared" si="7"/>
        <v>6.7614041297285904E-2</v>
      </c>
    </row>
    <row r="98" spans="7:19" x14ac:dyDescent="0.3">
      <c r="G98" s="25">
        <f t="shared" si="8"/>
        <v>159</v>
      </c>
      <c r="H98" s="25">
        <f t="shared" si="9"/>
        <v>95</v>
      </c>
      <c r="I98" s="24">
        <f t="shared" si="10"/>
        <v>3.9069130471992169E-4</v>
      </c>
      <c r="J98" s="24">
        <f t="shared" si="10"/>
        <v>1</v>
      </c>
      <c r="K98" s="24">
        <f>INDEX('Model 1'!EMBLEMFac1Fac3,MATCH($G98,'Model 1'!$A$22:$A$87,1),MATCH($B$8,'Model 1'!$D$21:$E$21,0))</f>
        <v>78.212147199823548</v>
      </c>
      <c r="L98" s="24">
        <f>INDEX('Model 1'!EMBLEMFac10Fac3,MATCH($G98,'Model 1'!$A$93:$A$158,1),MATCH($D$4,'Model 1'!$D$92:$H$92,0))</f>
        <v>1</v>
      </c>
      <c r="M98" s="24">
        <f t="shared" si="11"/>
        <v>0.9381147365003728</v>
      </c>
      <c r="N98" s="24">
        <f>INDEX('Model 1'!EMBLEMFac8Fac5,MATCH($H98,'Model 1'!$A$191:$A$210,1),MATCH($D$6,'Model 1'!$D$190:$F$190,0))</f>
        <v>2.387891420440329</v>
      </c>
      <c r="O98" s="24">
        <f>INDEX('Model 1'!EMBLEMFac9Fac5,MATCH($H98,'Model 1'!$A$216:$A$235,1),MATCH($D$7,'Model 1'!$D$213:$H$213,0))</f>
        <v>1</v>
      </c>
      <c r="P98" s="24">
        <f>INDEX('Model 1'!EMBLEMFac7Fac3,MATCH($G98,'Model 1'!$A$241:$A$306,1),MATCH($D$8,'Model 1'!$D$240:$E$240,0))</f>
        <v>0.96469234299572593</v>
      </c>
      <c r="Q98" s="24">
        <f>INDEX('Model 1'!EMBLEMFac11Fac5,MATCH($H98,'Model 1'!$A$312:$A$331,1),MATCH($B$7,'Model 1'!$D$309:$F$309,0))</f>
        <v>1.0384660356197275</v>
      </c>
      <c r="R98" s="24">
        <f>INDEX('Model 1'!EMBLEMFac27Fac3,MATCH(G98,'Model 1'!$A$337:$A$402,1),MATCH($B$5,'Model 1'!$D$336:$X$336,0))</f>
        <v>0.98600082481338547</v>
      </c>
      <c r="S98" s="24">
        <f t="shared" si="7"/>
        <v>6.7614041297285904E-2</v>
      </c>
    </row>
    <row r="99" spans="7:19" x14ac:dyDescent="0.3">
      <c r="G99" s="25">
        <f t="shared" si="8"/>
        <v>160</v>
      </c>
      <c r="H99" s="25">
        <f t="shared" si="9"/>
        <v>96</v>
      </c>
      <c r="I99" s="24">
        <f t="shared" si="10"/>
        <v>3.9069130471992169E-4</v>
      </c>
      <c r="J99" s="24">
        <f t="shared" si="10"/>
        <v>1</v>
      </c>
      <c r="K99" s="24">
        <f>INDEX('Model 1'!EMBLEMFac1Fac3,MATCH($G99,'Model 1'!$A$22:$A$87,1),MATCH($B$8,'Model 1'!$D$21:$E$21,0))</f>
        <v>78.212147199823548</v>
      </c>
      <c r="L99" s="24">
        <f>INDEX('Model 1'!EMBLEMFac10Fac3,MATCH($G99,'Model 1'!$A$93:$A$158,1),MATCH($D$4,'Model 1'!$D$92:$H$92,0))</f>
        <v>1</v>
      </c>
      <c r="M99" s="24">
        <f t="shared" si="11"/>
        <v>0.9381147365003728</v>
      </c>
      <c r="N99" s="24">
        <f>INDEX('Model 1'!EMBLEMFac8Fac5,MATCH($H99,'Model 1'!$A$191:$A$210,1),MATCH($D$6,'Model 1'!$D$190:$F$190,0))</f>
        <v>2.387891420440329</v>
      </c>
      <c r="O99" s="24">
        <f>INDEX('Model 1'!EMBLEMFac9Fac5,MATCH($H99,'Model 1'!$A$216:$A$235,1),MATCH($D$7,'Model 1'!$D$213:$H$213,0))</f>
        <v>1</v>
      </c>
      <c r="P99" s="24">
        <f>INDEX('Model 1'!EMBLEMFac7Fac3,MATCH($G99,'Model 1'!$A$241:$A$306,1),MATCH($D$8,'Model 1'!$D$240:$E$240,0))</f>
        <v>0.96469234299572593</v>
      </c>
      <c r="Q99" s="24">
        <f>INDEX('Model 1'!EMBLEMFac11Fac5,MATCH($H99,'Model 1'!$A$312:$A$331,1),MATCH($B$7,'Model 1'!$D$309:$F$309,0))</f>
        <v>1.0384660356197275</v>
      </c>
      <c r="R99" s="24">
        <f>INDEX('Model 1'!EMBLEMFac27Fac3,MATCH(G99,'Model 1'!$A$337:$A$402,1),MATCH($B$5,'Model 1'!$D$336:$X$336,0))</f>
        <v>0.98600082481338547</v>
      </c>
      <c r="S99" s="24">
        <f t="shared" si="7"/>
        <v>6.7614041297285904E-2</v>
      </c>
    </row>
    <row r="100" spans="7:19" x14ac:dyDescent="0.3">
      <c r="G100" s="25">
        <f t="shared" si="8"/>
        <v>161</v>
      </c>
      <c r="H100" s="25">
        <f t="shared" si="9"/>
        <v>97</v>
      </c>
      <c r="I100" s="24">
        <f t="shared" si="10"/>
        <v>3.9069130471992169E-4</v>
      </c>
      <c r="J100" s="24">
        <f t="shared" si="10"/>
        <v>1</v>
      </c>
      <c r="K100" s="24">
        <f>INDEX('Model 1'!EMBLEMFac1Fac3,MATCH($G100,'Model 1'!$A$22:$A$87,1),MATCH($B$8,'Model 1'!$D$21:$E$21,0))</f>
        <v>78.212147199823548</v>
      </c>
      <c r="L100" s="24">
        <f>INDEX('Model 1'!EMBLEMFac10Fac3,MATCH($G100,'Model 1'!$A$93:$A$158,1),MATCH($D$4,'Model 1'!$D$92:$H$92,0))</f>
        <v>1</v>
      </c>
      <c r="M100" s="24">
        <f t="shared" si="11"/>
        <v>0.9381147365003728</v>
      </c>
      <c r="N100" s="24">
        <f>INDEX('Model 1'!EMBLEMFac8Fac5,MATCH($H100,'Model 1'!$A$191:$A$210,1),MATCH($D$6,'Model 1'!$D$190:$F$190,0))</f>
        <v>2.387891420440329</v>
      </c>
      <c r="O100" s="24">
        <f>INDEX('Model 1'!EMBLEMFac9Fac5,MATCH($H100,'Model 1'!$A$216:$A$235,1),MATCH($D$7,'Model 1'!$D$213:$H$213,0))</f>
        <v>1</v>
      </c>
      <c r="P100" s="24">
        <f>INDEX('Model 1'!EMBLEMFac7Fac3,MATCH($G100,'Model 1'!$A$241:$A$306,1),MATCH($D$8,'Model 1'!$D$240:$E$240,0))</f>
        <v>0.96469234299572593</v>
      </c>
      <c r="Q100" s="24">
        <f>INDEX('Model 1'!EMBLEMFac11Fac5,MATCH($H100,'Model 1'!$A$312:$A$331,1),MATCH($B$7,'Model 1'!$D$309:$F$309,0))</f>
        <v>1.0384660356197275</v>
      </c>
      <c r="R100" s="24">
        <f>INDEX('Model 1'!EMBLEMFac27Fac3,MATCH(G100,'Model 1'!$A$337:$A$402,1),MATCH($B$5,'Model 1'!$D$336:$X$336,0))</f>
        <v>0.98600082481338547</v>
      </c>
      <c r="S100" s="24">
        <f t="shared" si="7"/>
        <v>6.7614041297285904E-2</v>
      </c>
    </row>
    <row r="101" spans="7:19" x14ac:dyDescent="0.3">
      <c r="G101" s="25">
        <f t="shared" si="8"/>
        <v>162</v>
      </c>
      <c r="H101" s="25">
        <f t="shared" si="9"/>
        <v>98</v>
      </c>
      <c r="I101" s="24">
        <f t="shared" si="10"/>
        <v>3.9069130471992169E-4</v>
      </c>
      <c r="J101" s="24">
        <f t="shared" si="10"/>
        <v>1</v>
      </c>
      <c r="K101" s="24">
        <f>INDEX('Model 1'!EMBLEMFac1Fac3,MATCH($G101,'Model 1'!$A$22:$A$87,1),MATCH($B$8,'Model 1'!$D$21:$E$21,0))</f>
        <v>78.212147199823548</v>
      </c>
      <c r="L101" s="24">
        <f>INDEX('Model 1'!EMBLEMFac10Fac3,MATCH($G101,'Model 1'!$A$93:$A$158,1),MATCH($D$4,'Model 1'!$D$92:$H$92,0))</f>
        <v>1</v>
      </c>
      <c r="M101" s="24">
        <f t="shared" si="11"/>
        <v>0.9381147365003728</v>
      </c>
      <c r="N101" s="24">
        <f>INDEX('Model 1'!EMBLEMFac8Fac5,MATCH($H101,'Model 1'!$A$191:$A$210,1),MATCH($D$6,'Model 1'!$D$190:$F$190,0))</f>
        <v>2.387891420440329</v>
      </c>
      <c r="O101" s="24">
        <f>INDEX('Model 1'!EMBLEMFac9Fac5,MATCH($H101,'Model 1'!$A$216:$A$235,1),MATCH($D$7,'Model 1'!$D$213:$H$213,0))</f>
        <v>1</v>
      </c>
      <c r="P101" s="24">
        <f>INDEX('Model 1'!EMBLEMFac7Fac3,MATCH($G101,'Model 1'!$A$241:$A$306,1),MATCH($D$8,'Model 1'!$D$240:$E$240,0))</f>
        <v>0.96469234299572593</v>
      </c>
      <c r="Q101" s="24">
        <f>INDEX('Model 1'!EMBLEMFac11Fac5,MATCH($H101,'Model 1'!$A$312:$A$331,1),MATCH($B$7,'Model 1'!$D$309:$F$309,0))</f>
        <v>1.0384660356197275</v>
      </c>
      <c r="R101" s="24">
        <f>INDEX('Model 1'!EMBLEMFac27Fac3,MATCH(G101,'Model 1'!$A$337:$A$402,1),MATCH($B$5,'Model 1'!$D$336:$X$336,0))</f>
        <v>0.98600082481338547</v>
      </c>
      <c r="S101" s="24">
        <f t="shared" si="7"/>
        <v>6.7614041297285904E-2</v>
      </c>
    </row>
    <row r="102" spans="7:19" x14ac:dyDescent="0.3">
      <c r="G102" s="25">
        <f t="shared" si="8"/>
        <v>163</v>
      </c>
      <c r="H102" s="25">
        <f t="shared" si="9"/>
        <v>99</v>
      </c>
      <c r="I102" s="24">
        <f t="shared" si="10"/>
        <v>3.9069130471992169E-4</v>
      </c>
      <c r="J102" s="24">
        <f t="shared" si="10"/>
        <v>1</v>
      </c>
      <c r="K102" s="24">
        <f>INDEX('Model 1'!EMBLEMFac1Fac3,MATCH($G102,'Model 1'!$A$22:$A$87,1),MATCH($B$8,'Model 1'!$D$21:$E$21,0))</f>
        <v>78.212147199823548</v>
      </c>
      <c r="L102" s="24">
        <f>INDEX('Model 1'!EMBLEMFac10Fac3,MATCH($G102,'Model 1'!$A$93:$A$158,1),MATCH($D$4,'Model 1'!$D$92:$H$92,0))</f>
        <v>1</v>
      </c>
      <c r="M102" s="24">
        <f t="shared" si="11"/>
        <v>0.9381147365003728</v>
      </c>
      <c r="N102" s="24">
        <f>INDEX('Model 1'!EMBLEMFac8Fac5,MATCH($H102,'Model 1'!$A$191:$A$210,1),MATCH($D$6,'Model 1'!$D$190:$F$190,0))</f>
        <v>2.387891420440329</v>
      </c>
      <c r="O102" s="24">
        <f>INDEX('Model 1'!EMBLEMFac9Fac5,MATCH($H102,'Model 1'!$A$216:$A$235,1),MATCH($D$7,'Model 1'!$D$213:$H$213,0))</f>
        <v>1</v>
      </c>
      <c r="P102" s="24">
        <f>INDEX('Model 1'!EMBLEMFac7Fac3,MATCH($G102,'Model 1'!$A$241:$A$306,1),MATCH($D$8,'Model 1'!$D$240:$E$240,0))</f>
        <v>0.96469234299572593</v>
      </c>
      <c r="Q102" s="24">
        <f>INDEX('Model 1'!EMBLEMFac11Fac5,MATCH($H102,'Model 1'!$A$312:$A$331,1),MATCH($B$7,'Model 1'!$D$309:$F$309,0))</f>
        <v>1.0384660356197275</v>
      </c>
      <c r="R102" s="24">
        <f>INDEX('Model 1'!EMBLEMFac27Fac3,MATCH(G102,'Model 1'!$A$337:$A$402,1),MATCH($B$5,'Model 1'!$D$336:$X$336,0))</f>
        <v>0.98600082481338547</v>
      </c>
      <c r="S102" s="24">
        <f t="shared" si="7"/>
        <v>6.7614041297285904E-2</v>
      </c>
    </row>
    <row r="103" spans="7:19" x14ac:dyDescent="0.3">
      <c r="G103" s="25">
        <f t="shared" si="8"/>
        <v>164</v>
      </c>
      <c r="H103" s="25">
        <f t="shared" si="9"/>
        <v>100</v>
      </c>
      <c r="I103" s="24">
        <f t="shared" si="10"/>
        <v>3.9069130471992169E-4</v>
      </c>
      <c r="J103" s="24">
        <f t="shared" si="10"/>
        <v>1</v>
      </c>
      <c r="K103" s="24">
        <f>INDEX('Model 1'!EMBLEMFac1Fac3,MATCH($G103,'Model 1'!$A$22:$A$87,1),MATCH($B$8,'Model 1'!$D$21:$E$21,0))</f>
        <v>78.212147199823548</v>
      </c>
      <c r="L103" s="24">
        <f>INDEX('Model 1'!EMBLEMFac10Fac3,MATCH($G103,'Model 1'!$A$93:$A$158,1),MATCH($D$4,'Model 1'!$D$92:$H$92,0))</f>
        <v>1</v>
      </c>
      <c r="M103" s="24">
        <f t="shared" si="11"/>
        <v>0.9381147365003728</v>
      </c>
      <c r="N103" s="24">
        <f>INDEX('Model 1'!EMBLEMFac8Fac5,MATCH($H103,'Model 1'!$A$191:$A$210,1),MATCH($D$6,'Model 1'!$D$190:$F$190,0))</f>
        <v>2.387891420440329</v>
      </c>
      <c r="O103" s="24">
        <f>INDEX('Model 1'!EMBLEMFac9Fac5,MATCH($H103,'Model 1'!$A$216:$A$235,1),MATCH($D$7,'Model 1'!$D$213:$H$213,0))</f>
        <v>1</v>
      </c>
      <c r="P103" s="24">
        <f>INDEX('Model 1'!EMBLEMFac7Fac3,MATCH($G103,'Model 1'!$A$241:$A$306,1),MATCH($D$8,'Model 1'!$D$240:$E$240,0))</f>
        <v>0.96469234299572593</v>
      </c>
      <c r="Q103" s="24">
        <f>INDEX('Model 1'!EMBLEMFac11Fac5,MATCH($H103,'Model 1'!$A$312:$A$331,1),MATCH($B$7,'Model 1'!$D$309:$F$309,0))</f>
        <v>1.0384660356197275</v>
      </c>
      <c r="R103" s="24">
        <f>INDEX('Model 1'!EMBLEMFac27Fac3,MATCH(G103,'Model 1'!$A$337:$A$402,1),MATCH($B$5,'Model 1'!$D$336:$X$336,0))</f>
        <v>0.98600082481338547</v>
      </c>
      <c r="S103" s="24">
        <f t="shared" si="7"/>
        <v>6.7614041297285904E-2</v>
      </c>
    </row>
    <row r="104" spans="7:19" x14ac:dyDescent="0.3">
      <c r="G104" s="25">
        <f t="shared" si="8"/>
        <v>165</v>
      </c>
      <c r="H104" s="25">
        <f t="shared" si="9"/>
        <v>101</v>
      </c>
      <c r="I104" s="24">
        <f t="shared" si="10"/>
        <v>3.9069130471992169E-4</v>
      </c>
      <c r="J104" s="24">
        <f t="shared" si="10"/>
        <v>1</v>
      </c>
      <c r="K104" s="24">
        <f>INDEX('Model 1'!EMBLEMFac1Fac3,MATCH($G104,'Model 1'!$A$22:$A$87,1),MATCH($B$8,'Model 1'!$D$21:$E$21,0))</f>
        <v>78.212147199823548</v>
      </c>
      <c r="L104" s="24">
        <f>INDEX('Model 1'!EMBLEMFac10Fac3,MATCH($G104,'Model 1'!$A$93:$A$158,1),MATCH($D$4,'Model 1'!$D$92:$H$92,0))</f>
        <v>1</v>
      </c>
      <c r="M104" s="24">
        <f t="shared" si="11"/>
        <v>0.9381147365003728</v>
      </c>
      <c r="N104" s="24">
        <f>INDEX('Model 1'!EMBLEMFac8Fac5,MATCH($H104,'Model 1'!$A$191:$A$210,1),MATCH($D$6,'Model 1'!$D$190:$F$190,0))</f>
        <v>2.387891420440329</v>
      </c>
      <c r="O104" s="24">
        <f>INDEX('Model 1'!EMBLEMFac9Fac5,MATCH($H104,'Model 1'!$A$216:$A$235,1),MATCH($D$7,'Model 1'!$D$213:$H$213,0))</f>
        <v>1</v>
      </c>
      <c r="P104" s="24">
        <f>INDEX('Model 1'!EMBLEMFac7Fac3,MATCH($G104,'Model 1'!$A$241:$A$306,1),MATCH($D$8,'Model 1'!$D$240:$E$240,0))</f>
        <v>0.96469234299572593</v>
      </c>
      <c r="Q104" s="24">
        <f>INDEX('Model 1'!EMBLEMFac11Fac5,MATCH($H104,'Model 1'!$A$312:$A$331,1),MATCH($B$7,'Model 1'!$D$309:$F$309,0))</f>
        <v>1.0384660356197275</v>
      </c>
      <c r="R104" s="24">
        <f>INDEX('Model 1'!EMBLEMFac27Fac3,MATCH(G104,'Model 1'!$A$337:$A$402,1),MATCH($B$5,'Model 1'!$D$336:$X$336,0))</f>
        <v>0.98600082481338547</v>
      </c>
      <c r="S104" s="24">
        <f t="shared" si="7"/>
        <v>6.7614041297285904E-2</v>
      </c>
    </row>
    <row r="105" spans="7:19" x14ac:dyDescent="0.3">
      <c r="G105" s="25">
        <f t="shared" si="8"/>
        <v>166</v>
      </c>
      <c r="H105" s="25">
        <f t="shared" si="9"/>
        <v>102</v>
      </c>
      <c r="I105" s="24">
        <f t="shared" si="10"/>
        <v>3.9069130471992169E-4</v>
      </c>
      <c r="J105" s="24">
        <f t="shared" si="10"/>
        <v>1</v>
      </c>
      <c r="K105" s="24">
        <f>INDEX('Model 1'!EMBLEMFac1Fac3,MATCH($G105,'Model 1'!$A$22:$A$87,1),MATCH($B$8,'Model 1'!$D$21:$E$21,0))</f>
        <v>78.212147199823548</v>
      </c>
      <c r="L105" s="24">
        <f>INDEX('Model 1'!EMBLEMFac10Fac3,MATCH($G105,'Model 1'!$A$93:$A$158,1),MATCH($D$4,'Model 1'!$D$92:$H$92,0))</f>
        <v>1</v>
      </c>
      <c r="M105" s="24">
        <f t="shared" si="11"/>
        <v>0.9381147365003728</v>
      </c>
      <c r="N105" s="24">
        <f>INDEX('Model 1'!EMBLEMFac8Fac5,MATCH($H105,'Model 1'!$A$191:$A$210,1),MATCH($D$6,'Model 1'!$D$190:$F$190,0))</f>
        <v>2.387891420440329</v>
      </c>
      <c r="O105" s="24">
        <f>INDEX('Model 1'!EMBLEMFac9Fac5,MATCH($H105,'Model 1'!$A$216:$A$235,1),MATCH($D$7,'Model 1'!$D$213:$H$213,0))</f>
        <v>1</v>
      </c>
      <c r="P105" s="24">
        <f>INDEX('Model 1'!EMBLEMFac7Fac3,MATCH($G105,'Model 1'!$A$241:$A$306,1),MATCH($D$8,'Model 1'!$D$240:$E$240,0))</f>
        <v>0.96469234299572593</v>
      </c>
      <c r="Q105" s="24">
        <f>INDEX('Model 1'!EMBLEMFac11Fac5,MATCH($H105,'Model 1'!$A$312:$A$331,1),MATCH($B$7,'Model 1'!$D$309:$F$309,0))</f>
        <v>1.0384660356197275</v>
      </c>
      <c r="R105" s="24">
        <f>INDEX('Model 1'!EMBLEMFac27Fac3,MATCH(G105,'Model 1'!$A$337:$A$402,1),MATCH($B$5,'Model 1'!$D$336:$X$336,0))</f>
        <v>0.98600082481338547</v>
      </c>
      <c r="S105" s="24">
        <f t="shared" si="7"/>
        <v>6.7614041297285904E-2</v>
      </c>
    </row>
    <row r="106" spans="7:19" x14ac:dyDescent="0.3">
      <c r="G106" s="25">
        <f t="shared" si="8"/>
        <v>167</v>
      </c>
      <c r="H106" s="25">
        <f t="shared" si="9"/>
        <v>103</v>
      </c>
      <c r="I106" s="24">
        <f t="shared" si="10"/>
        <v>3.9069130471992169E-4</v>
      </c>
      <c r="J106" s="24">
        <f t="shared" si="10"/>
        <v>1</v>
      </c>
      <c r="K106" s="24">
        <f>INDEX('Model 1'!EMBLEMFac1Fac3,MATCH($G106,'Model 1'!$A$22:$A$87,1),MATCH($B$8,'Model 1'!$D$21:$E$21,0))</f>
        <v>78.212147199823548</v>
      </c>
      <c r="L106" s="24">
        <f>INDEX('Model 1'!EMBLEMFac10Fac3,MATCH($G106,'Model 1'!$A$93:$A$158,1),MATCH($D$4,'Model 1'!$D$92:$H$92,0))</f>
        <v>1</v>
      </c>
      <c r="M106" s="24">
        <f t="shared" si="11"/>
        <v>0.9381147365003728</v>
      </c>
      <c r="N106" s="24">
        <f>INDEX('Model 1'!EMBLEMFac8Fac5,MATCH($H106,'Model 1'!$A$191:$A$210,1),MATCH($D$6,'Model 1'!$D$190:$F$190,0))</f>
        <v>2.387891420440329</v>
      </c>
      <c r="O106" s="24">
        <f>INDEX('Model 1'!EMBLEMFac9Fac5,MATCH($H106,'Model 1'!$A$216:$A$235,1),MATCH($D$7,'Model 1'!$D$213:$H$213,0))</f>
        <v>1</v>
      </c>
      <c r="P106" s="24">
        <f>INDEX('Model 1'!EMBLEMFac7Fac3,MATCH($G106,'Model 1'!$A$241:$A$306,1),MATCH($D$8,'Model 1'!$D$240:$E$240,0))</f>
        <v>0.96469234299572593</v>
      </c>
      <c r="Q106" s="24">
        <f>INDEX('Model 1'!EMBLEMFac11Fac5,MATCH($H106,'Model 1'!$A$312:$A$331,1),MATCH($B$7,'Model 1'!$D$309:$F$309,0))</f>
        <v>1.0384660356197275</v>
      </c>
      <c r="R106" s="24">
        <f>INDEX('Model 1'!EMBLEMFac27Fac3,MATCH(G106,'Model 1'!$A$337:$A$402,1),MATCH($B$5,'Model 1'!$D$336:$X$336,0))</f>
        <v>0.98600082481338547</v>
      </c>
      <c r="S106" s="24">
        <f t="shared" si="7"/>
        <v>6.7614041297285904E-2</v>
      </c>
    </row>
    <row r="107" spans="7:19" x14ac:dyDescent="0.3">
      <c r="G107" s="25">
        <f t="shared" si="8"/>
        <v>168</v>
      </c>
      <c r="H107" s="25">
        <f t="shared" si="9"/>
        <v>104</v>
      </c>
      <c r="I107" s="24">
        <f t="shared" si="10"/>
        <v>3.9069130471992169E-4</v>
      </c>
      <c r="J107" s="24">
        <f t="shared" si="10"/>
        <v>1</v>
      </c>
      <c r="K107" s="24">
        <f>INDEX('Model 1'!EMBLEMFac1Fac3,MATCH($G107,'Model 1'!$A$22:$A$87,1),MATCH($B$8,'Model 1'!$D$21:$E$21,0))</f>
        <v>78.212147199823548</v>
      </c>
      <c r="L107" s="24">
        <f>INDEX('Model 1'!EMBLEMFac10Fac3,MATCH($G107,'Model 1'!$A$93:$A$158,1),MATCH($D$4,'Model 1'!$D$92:$H$92,0))</f>
        <v>1</v>
      </c>
      <c r="M107" s="24">
        <f t="shared" si="11"/>
        <v>0.9381147365003728</v>
      </c>
      <c r="N107" s="24">
        <f>INDEX('Model 1'!EMBLEMFac8Fac5,MATCH($H107,'Model 1'!$A$191:$A$210,1),MATCH($D$6,'Model 1'!$D$190:$F$190,0))</f>
        <v>2.387891420440329</v>
      </c>
      <c r="O107" s="24">
        <f>INDEX('Model 1'!EMBLEMFac9Fac5,MATCH($H107,'Model 1'!$A$216:$A$235,1),MATCH($D$7,'Model 1'!$D$213:$H$213,0))</f>
        <v>1</v>
      </c>
      <c r="P107" s="24">
        <f>INDEX('Model 1'!EMBLEMFac7Fac3,MATCH($G107,'Model 1'!$A$241:$A$306,1),MATCH($D$8,'Model 1'!$D$240:$E$240,0))</f>
        <v>0.96469234299572593</v>
      </c>
      <c r="Q107" s="24">
        <f>INDEX('Model 1'!EMBLEMFac11Fac5,MATCH($H107,'Model 1'!$A$312:$A$331,1),MATCH($B$7,'Model 1'!$D$309:$F$309,0))</f>
        <v>1.0384660356197275</v>
      </c>
      <c r="R107" s="24">
        <f>INDEX('Model 1'!EMBLEMFac27Fac3,MATCH(G107,'Model 1'!$A$337:$A$402,1),MATCH($B$5,'Model 1'!$D$336:$X$336,0))</f>
        <v>0.98600082481338547</v>
      </c>
      <c r="S107" s="24">
        <f t="shared" si="7"/>
        <v>6.7614041297285904E-2</v>
      </c>
    </row>
    <row r="108" spans="7:19" x14ac:dyDescent="0.3">
      <c r="G108" s="25">
        <f t="shared" si="8"/>
        <v>169</v>
      </c>
      <c r="H108" s="25">
        <f t="shared" si="9"/>
        <v>105</v>
      </c>
      <c r="I108" s="24">
        <f t="shared" si="10"/>
        <v>3.9069130471992169E-4</v>
      </c>
      <c r="J108" s="24">
        <f t="shared" si="10"/>
        <v>1</v>
      </c>
      <c r="K108" s="24">
        <f>INDEX('Model 1'!EMBLEMFac1Fac3,MATCH($G108,'Model 1'!$A$22:$A$87,1),MATCH($B$8,'Model 1'!$D$21:$E$21,0))</f>
        <v>78.212147199823548</v>
      </c>
      <c r="L108" s="24">
        <f>INDEX('Model 1'!EMBLEMFac10Fac3,MATCH($G108,'Model 1'!$A$93:$A$158,1),MATCH($D$4,'Model 1'!$D$92:$H$92,0))</f>
        <v>1</v>
      </c>
      <c r="M108" s="24">
        <f t="shared" si="11"/>
        <v>0.9381147365003728</v>
      </c>
      <c r="N108" s="24">
        <f>INDEX('Model 1'!EMBLEMFac8Fac5,MATCH($H108,'Model 1'!$A$191:$A$210,1),MATCH($D$6,'Model 1'!$D$190:$F$190,0))</f>
        <v>2.387891420440329</v>
      </c>
      <c r="O108" s="24">
        <f>INDEX('Model 1'!EMBLEMFac9Fac5,MATCH($H108,'Model 1'!$A$216:$A$235,1),MATCH($D$7,'Model 1'!$D$213:$H$213,0))</f>
        <v>1</v>
      </c>
      <c r="P108" s="24">
        <f>INDEX('Model 1'!EMBLEMFac7Fac3,MATCH($G108,'Model 1'!$A$241:$A$306,1),MATCH($D$8,'Model 1'!$D$240:$E$240,0))</f>
        <v>0.96469234299572593</v>
      </c>
      <c r="Q108" s="24">
        <f>INDEX('Model 1'!EMBLEMFac11Fac5,MATCH($H108,'Model 1'!$A$312:$A$331,1),MATCH($B$7,'Model 1'!$D$309:$F$309,0))</f>
        <v>1.0384660356197275</v>
      </c>
      <c r="R108" s="24">
        <f>INDEX('Model 1'!EMBLEMFac27Fac3,MATCH(G108,'Model 1'!$A$337:$A$402,1),MATCH($B$5,'Model 1'!$D$336:$X$336,0))</f>
        <v>0.98600082481338547</v>
      </c>
      <c r="S108" s="24">
        <f t="shared" si="7"/>
        <v>6.7614041297285904E-2</v>
      </c>
    </row>
    <row r="109" spans="7:19" x14ac:dyDescent="0.3">
      <c r="G109" s="25">
        <f t="shared" si="8"/>
        <v>170</v>
      </c>
      <c r="H109" s="25">
        <f t="shared" si="9"/>
        <v>106</v>
      </c>
      <c r="I109" s="24">
        <f t="shared" si="10"/>
        <v>3.9069130471992169E-4</v>
      </c>
      <c r="J109" s="24">
        <f t="shared" si="10"/>
        <v>1</v>
      </c>
      <c r="K109" s="24">
        <f>INDEX('Model 1'!EMBLEMFac1Fac3,MATCH($G109,'Model 1'!$A$22:$A$87,1),MATCH($B$8,'Model 1'!$D$21:$E$21,0))</f>
        <v>78.212147199823548</v>
      </c>
      <c r="L109" s="24">
        <f>INDEX('Model 1'!EMBLEMFac10Fac3,MATCH($G109,'Model 1'!$A$93:$A$158,1),MATCH($D$4,'Model 1'!$D$92:$H$92,0))</f>
        <v>1</v>
      </c>
      <c r="M109" s="24">
        <f t="shared" si="11"/>
        <v>0.9381147365003728</v>
      </c>
      <c r="N109" s="24">
        <f>INDEX('Model 1'!EMBLEMFac8Fac5,MATCH($H109,'Model 1'!$A$191:$A$210,1),MATCH($D$6,'Model 1'!$D$190:$F$190,0))</f>
        <v>2.387891420440329</v>
      </c>
      <c r="O109" s="24">
        <f>INDEX('Model 1'!EMBLEMFac9Fac5,MATCH($H109,'Model 1'!$A$216:$A$235,1),MATCH($D$7,'Model 1'!$D$213:$H$213,0))</f>
        <v>1</v>
      </c>
      <c r="P109" s="24">
        <f>INDEX('Model 1'!EMBLEMFac7Fac3,MATCH($G109,'Model 1'!$A$241:$A$306,1),MATCH($D$8,'Model 1'!$D$240:$E$240,0))</f>
        <v>0.96469234299572593</v>
      </c>
      <c r="Q109" s="24">
        <f>INDEX('Model 1'!EMBLEMFac11Fac5,MATCH($H109,'Model 1'!$A$312:$A$331,1),MATCH($B$7,'Model 1'!$D$309:$F$309,0))</f>
        <v>1.0384660356197275</v>
      </c>
      <c r="R109" s="24">
        <f>INDEX('Model 1'!EMBLEMFac27Fac3,MATCH(G109,'Model 1'!$A$337:$A$402,1),MATCH($B$5,'Model 1'!$D$336:$X$336,0))</f>
        <v>0.98600082481338547</v>
      </c>
      <c r="S109" s="24">
        <f t="shared" si="7"/>
        <v>6.7614041297285904E-2</v>
      </c>
    </row>
    <row r="110" spans="7:19" x14ac:dyDescent="0.3">
      <c r="G110" s="25">
        <f t="shared" si="8"/>
        <v>171</v>
      </c>
      <c r="H110" s="25">
        <f t="shared" si="9"/>
        <v>107</v>
      </c>
      <c r="I110" s="24">
        <f t="shared" si="10"/>
        <v>3.9069130471992169E-4</v>
      </c>
      <c r="J110" s="24">
        <f t="shared" si="10"/>
        <v>1</v>
      </c>
      <c r="K110" s="24">
        <f>INDEX('Model 1'!EMBLEMFac1Fac3,MATCH($G110,'Model 1'!$A$22:$A$87,1),MATCH($B$8,'Model 1'!$D$21:$E$21,0))</f>
        <v>78.212147199823548</v>
      </c>
      <c r="L110" s="24">
        <f>INDEX('Model 1'!EMBLEMFac10Fac3,MATCH($G110,'Model 1'!$A$93:$A$158,1),MATCH($D$4,'Model 1'!$D$92:$H$92,0))</f>
        <v>1</v>
      </c>
      <c r="M110" s="24">
        <f t="shared" si="11"/>
        <v>0.9381147365003728</v>
      </c>
      <c r="N110" s="24">
        <f>INDEX('Model 1'!EMBLEMFac8Fac5,MATCH($H110,'Model 1'!$A$191:$A$210,1),MATCH($D$6,'Model 1'!$D$190:$F$190,0))</f>
        <v>2.387891420440329</v>
      </c>
      <c r="O110" s="24">
        <f>INDEX('Model 1'!EMBLEMFac9Fac5,MATCH($H110,'Model 1'!$A$216:$A$235,1),MATCH($D$7,'Model 1'!$D$213:$H$213,0))</f>
        <v>1</v>
      </c>
      <c r="P110" s="24">
        <f>INDEX('Model 1'!EMBLEMFac7Fac3,MATCH($G110,'Model 1'!$A$241:$A$306,1),MATCH($D$8,'Model 1'!$D$240:$E$240,0))</f>
        <v>0.96469234299572593</v>
      </c>
      <c r="Q110" s="24">
        <f>INDEX('Model 1'!EMBLEMFac11Fac5,MATCH($H110,'Model 1'!$A$312:$A$331,1),MATCH($B$7,'Model 1'!$D$309:$F$309,0))</f>
        <v>1.0384660356197275</v>
      </c>
      <c r="R110" s="24">
        <f>INDEX('Model 1'!EMBLEMFac27Fac3,MATCH(G110,'Model 1'!$A$337:$A$402,1),MATCH($B$5,'Model 1'!$D$336:$X$336,0))</f>
        <v>0.98600082481338547</v>
      </c>
      <c r="S110" s="24">
        <f t="shared" si="7"/>
        <v>6.7614041297285904E-2</v>
      </c>
    </row>
    <row r="111" spans="7:19" x14ac:dyDescent="0.3">
      <c r="G111" s="25">
        <f t="shared" si="8"/>
        <v>172</v>
      </c>
      <c r="H111" s="25">
        <f t="shared" si="9"/>
        <v>108</v>
      </c>
      <c r="I111" s="24">
        <f t="shared" si="10"/>
        <v>3.9069130471992169E-4</v>
      </c>
      <c r="J111" s="24">
        <f t="shared" si="10"/>
        <v>1</v>
      </c>
      <c r="K111" s="24">
        <f>INDEX('Model 1'!EMBLEMFac1Fac3,MATCH($G111,'Model 1'!$A$22:$A$87,1),MATCH($B$8,'Model 1'!$D$21:$E$21,0))</f>
        <v>78.212147199823548</v>
      </c>
      <c r="L111" s="24">
        <f>INDEX('Model 1'!EMBLEMFac10Fac3,MATCH($G111,'Model 1'!$A$93:$A$158,1),MATCH($D$4,'Model 1'!$D$92:$H$92,0))</f>
        <v>1</v>
      </c>
      <c r="M111" s="24">
        <f t="shared" si="11"/>
        <v>0.9381147365003728</v>
      </c>
      <c r="N111" s="24">
        <f>INDEX('Model 1'!EMBLEMFac8Fac5,MATCH($H111,'Model 1'!$A$191:$A$210,1),MATCH($D$6,'Model 1'!$D$190:$F$190,0))</f>
        <v>2.387891420440329</v>
      </c>
      <c r="O111" s="24">
        <f>INDEX('Model 1'!EMBLEMFac9Fac5,MATCH($H111,'Model 1'!$A$216:$A$235,1),MATCH($D$7,'Model 1'!$D$213:$H$213,0))</f>
        <v>1</v>
      </c>
      <c r="P111" s="24">
        <f>INDEX('Model 1'!EMBLEMFac7Fac3,MATCH($G111,'Model 1'!$A$241:$A$306,1),MATCH($D$8,'Model 1'!$D$240:$E$240,0))</f>
        <v>0.96469234299572593</v>
      </c>
      <c r="Q111" s="24">
        <f>INDEX('Model 1'!EMBLEMFac11Fac5,MATCH($H111,'Model 1'!$A$312:$A$331,1),MATCH($B$7,'Model 1'!$D$309:$F$309,0))</f>
        <v>1.0384660356197275</v>
      </c>
      <c r="R111" s="24">
        <f>INDEX('Model 1'!EMBLEMFac27Fac3,MATCH(G111,'Model 1'!$A$337:$A$402,1),MATCH($B$5,'Model 1'!$D$336:$X$336,0))</f>
        <v>0.98600082481338547</v>
      </c>
      <c r="S111" s="24">
        <f t="shared" si="7"/>
        <v>6.7614041297285904E-2</v>
      </c>
    </row>
    <row r="112" spans="7:19" x14ac:dyDescent="0.3">
      <c r="G112" s="25">
        <f t="shared" si="8"/>
        <v>173</v>
      </c>
      <c r="H112" s="25">
        <f t="shared" si="9"/>
        <v>109</v>
      </c>
      <c r="I112" s="24">
        <f t="shared" si="10"/>
        <v>3.9069130471992169E-4</v>
      </c>
      <c r="J112" s="24">
        <f t="shared" si="10"/>
        <v>1</v>
      </c>
      <c r="K112" s="24">
        <f>INDEX('Model 1'!EMBLEMFac1Fac3,MATCH($G112,'Model 1'!$A$22:$A$87,1),MATCH($B$8,'Model 1'!$D$21:$E$21,0))</f>
        <v>78.212147199823548</v>
      </c>
      <c r="L112" s="24">
        <f>INDEX('Model 1'!EMBLEMFac10Fac3,MATCH($G112,'Model 1'!$A$93:$A$158,1),MATCH($D$4,'Model 1'!$D$92:$H$92,0))</f>
        <v>1</v>
      </c>
      <c r="M112" s="24">
        <f t="shared" si="11"/>
        <v>0.9381147365003728</v>
      </c>
      <c r="N112" s="24">
        <f>INDEX('Model 1'!EMBLEMFac8Fac5,MATCH($H112,'Model 1'!$A$191:$A$210,1),MATCH($D$6,'Model 1'!$D$190:$F$190,0))</f>
        <v>2.387891420440329</v>
      </c>
      <c r="O112" s="24">
        <f>INDEX('Model 1'!EMBLEMFac9Fac5,MATCH($H112,'Model 1'!$A$216:$A$235,1),MATCH($D$7,'Model 1'!$D$213:$H$213,0))</f>
        <v>1</v>
      </c>
      <c r="P112" s="24">
        <f>INDEX('Model 1'!EMBLEMFac7Fac3,MATCH($G112,'Model 1'!$A$241:$A$306,1),MATCH($D$8,'Model 1'!$D$240:$E$240,0))</f>
        <v>0.96469234299572593</v>
      </c>
      <c r="Q112" s="24">
        <f>INDEX('Model 1'!EMBLEMFac11Fac5,MATCH($H112,'Model 1'!$A$312:$A$331,1),MATCH($B$7,'Model 1'!$D$309:$F$309,0))</f>
        <v>1.0384660356197275</v>
      </c>
      <c r="R112" s="24">
        <f>INDEX('Model 1'!EMBLEMFac27Fac3,MATCH(G112,'Model 1'!$A$337:$A$402,1),MATCH($B$5,'Model 1'!$D$336:$X$336,0))</f>
        <v>0.98600082481338547</v>
      </c>
      <c r="S112" s="24">
        <f t="shared" si="7"/>
        <v>6.7614041297285904E-2</v>
      </c>
    </row>
    <row r="113" spans="7:19" x14ac:dyDescent="0.3">
      <c r="G113" s="25">
        <f t="shared" si="8"/>
        <v>174</v>
      </c>
      <c r="H113" s="25">
        <f t="shared" si="9"/>
        <v>110</v>
      </c>
      <c r="I113" s="24">
        <f t="shared" si="10"/>
        <v>3.9069130471992169E-4</v>
      </c>
      <c r="J113" s="24">
        <f t="shared" si="10"/>
        <v>1</v>
      </c>
      <c r="K113" s="24">
        <f>INDEX('Model 1'!EMBLEMFac1Fac3,MATCH($G113,'Model 1'!$A$22:$A$87,1),MATCH($B$8,'Model 1'!$D$21:$E$21,0))</f>
        <v>78.212147199823548</v>
      </c>
      <c r="L113" s="24">
        <f>INDEX('Model 1'!EMBLEMFac10Fac3,MATCH($G113,'Model 1'!$A$93:$A$158,1),MATCH($D$4,'Model 1'!$D$92:$H$92,0))</f>
        <v>1</v>
      </c>
      <c r="M113" s="24">
        <f t="shared" si="11"/>
        <v>0.9381147365003728</v>
      </c>
      <c r="N113" s="24">
        <f>INDEX('Model 1'!EMBLEMFac8Fac5,MATCH($H113,'Model 1'!$A$191:$A$210,1),MATCH($D$6,'Model 1'!$D$190:$F$190,0))</f>
        <v>2.387891420440329</v>
      </c>
      <c r="O113" s="24">
        <f>INDEX('Model 1'!EMBLEMFac9Fac5,MATCH($H113,'Model 1'!$A$216:$A$235,1),MATCH($D$7,'Model 1'!$D$213:$H$213,0))</f>
        <v>1</v>
      </c>
      <c r="P113" s="24">
        <f>INDEX('Model 1'!EMBLEMFac7Fac3,MATCH($G113,'Model 1'!$A$241:$A$306,1),MATCH($D$8,'Model 1'!$D$240:$E$240,0))</f>
        <v>0.96469234299572593</v>
      </c>
      <c r="Q113" s="24">
        <f>INDEX('Model 1'!EMBLEMFac11Fac5,MATCH($H113,'Model 1'!$A$312:$A$331,1),MATCH($B$7,'Model 1'!$D$309:$F$309,0))</f>
        <v>1.0384660356197275</v>
      </c>
      <c r="R113" s="24">
        <f>INDEX('Model 1'!EMBLEMFac27Fac3,MATCH(G113,'Model 1'!$A$337:$A$402,1),MATCH($B$5,'Model 1'!$D$336:$X$336,0))</f>
        <v>0.98600082481338547</v>
      </c>
      <c r="S113" s="24">
        <f t="shared" si="7"/>
        <v>6.7614041297285904E-2</v>
      </c>
    </row>
    <row r="114" spans="7:19" x14ac:dyDescent="0.3">
      <c r="G114" s="25">
        <f t="shared" si="8"/>
        <v>175</v>
      </c>
      <c r="H114" s="25">
        <f t="shared" si="9"/>
        <v>111</v>
      </c>
      <c r="I114" s="24">
        <f t="shared" si="10"/>
        <v>3.9069130471992169E-4</v>
      </c>
      <c r="J114" s="24">
        <f t="shared" si="10"/>
        <v>1</v>
      </c>
      <c r="K114" s="24">
        <f>INDEX('Model 1'!EMBLEMFac1Fac3,MATCH($G114,'Model 1'!$A$22:$A$87,1),MATCH($B$8,'Model 1'!$D$21:$E$21,0))</f>
        <v>78.212147199823548</v>
      </c>
      <c r="L114" s="24">
        <f>INDEX('Model 1'!EMBLEMFac10Fac3,MATCH($G114,'Model 1'!$A$93:$A$158,1),MATCH($D$4,'Model 1'!$D$92:$H$92,0))</f>
        <v>1</v>
      </c>
      <c r="M114" s="24">
        <f t="shared" si="11"/>
        <v>0.9381147365003728</v>
      </c>
      <c r="N114" s="24">
        <f>INDEX('Model 1'!EMBLEMFac8Fac5,MATCH($H114,'Model 1'!$A$191:$A$210,1),MATCH($D$6,'Model 1'!$D$190:$F$190,0))</f>
        <v>2.387891420440329</v>
      </c>
      <c r="O114" s="24">
        <f>INDEX('Model 1'!EMBLEMFac9Fac5,MATCH($H114,'Model 1'!$A$216:$A$235,1),MATCH($D$7,'Model 1'!$D$213:$H$213,0))</f>
        <v>1</v>
      </c>
      <c r="P114" s="24">
        <f>INDEX('Model 1'!EMBLEMFac7Fac3,MATCH($G114,'Model 1'!$A$241:$A$306,1),MATCH($D$8,'Model 1'!$D$240:$E$240,0))</f>
        <v>0.96469234299572593</v>
      </c>
      <c r="Q114" s="24">
        <f>INDEX('Model 1'!EMBLEMFac11Fac5,MATCH($H114,'Model 1'!$A$312:$A$331,1),MATCH($B$7,'Model 1'!$D$309:$F$309,0))</f>
        <v>1.0384660356197275</v>
      </c>
      <c r="R114" s="24">
        <f>INDEX('Model 1'!EMBLEMFac27Fac3,MATCH(G114,'Model 1'!$A$337:$A$402,1),MATCH($B$5,'Model 1'!$D$336:$X$336,0))</f>
        <v>0.98600082481338547</v>
      </c>
      <c r="S114" s="24">
        <f t="shared" si="7"/>
        <v>6.7614041297285904E-2</v>
      </c>
    </row>
    <row r="115" spans="7:19" x14ac:dyDescent="0.3">
      <c r="G115" s="25">
        <f t="shared" si="8"/>
        <v>176</v>
      </c>
      <c r="H115" s="25">
        <f t="shared" si="9"/>
        <v>112</v>
      </c>
      <c r="I115" s="24">
        <f t="shared" si="10"/>
        <v>3.9069130471992169E-4</v>
      </c>
      <c r="J115" s="24">
        <f t="shared" si="10"/>
        <v>1</v>
      </c>
      <c r="K115" s="24">
        <f>INDEX('Model 1'!EMBLEMFac1Fac3,MATCH($G115,'Model 1'!$A$22:$A$87,1),MATCH($B$8,'Model 1'!$D$21:$E$21,0))</f>
        <v>78.212147199823548</v>
      </c>
      <c r="L115" s="24">
        <f>INDEX('Model 1'!EMBLEMFac10Fac3,MATCH($G115,'Model 1'!$A$93:$A$158,1),MATCH($D$4,'Model 1'!$D$92:$H$92,0))</f>
        <v>1</v>
      </c>
      <c r="M115" s="24">
        <f t="shared" si="11"/>
        <v>0.9381147365003728</v>
      </c>
      <c r="N115" s="24">
        <f>INDEX('Model 1'!EMBLEMFac8Fac5,MATCH($H115,'Model 1'!$A$191:$A$210,1),MATCH($D$6,'Model 1'!$D$190:$F$190,0))</f>
        <v>2.387891420440329</v>
      </c>
      <c r="O115" s="24">
        <f>INDEX('Model 1'!EMBLEMFac9Fac5,MATCH($H115,'Model 1'!$A$216:$A$235,1),MATCH($D$7,'Model 1'!$D$213:$H$213,0))</f>
        <v>1</v>
      </c>
      <c r="P115" s="24">
        <f>INDEX('Model 1'!EMBLEMFac7Fac3,MATCH($G115,'Model 1'!$A$241:$A$306,1),MATCH($D$8,'Model 1'!$D$240:$E$240,0))</f>
        <v>0.96469234299572593</v>
      </c>
      <c r="Q115" s="24">
        <f>INDEX('Model 1'!EMBLEMFac11Fac5,MATCH($H115,'Model 1'!$A$312:$A$331,1),MATCH($B$7,'Model 1'!$D$309:$F$309,0))</f>
        <v>1.0384660356197275</v>
      </c>
      <c r="R115" s="24">
        <f>INDEX('Model 1'!EMBLEMFac27Fac3,MATCH(G115,'Model 1'!$A$337:$A$402,1),MATCH($B$5,'Model 1'!$D$336:$X$336,0))</f>
        <v>0.98600082481338547</v>
      </c>
      <c r="S115" s="24">
        <f t="shared" si="7"/>
        <v>6.7614041297285904E-2</v>
      </c>
    </row>
    <row r="116" spans="7:19" x14ac:dyDescent="0.3">
      <c r="G116" s="25">
        <f t="shared" si="8"/>
        <v>177</v>
      </c>
      <c r="H116" s="25">
        <f t="shared" si="9"/>
        <v>113</v>
      </c>
      <c r="I116" s="24">
        <f t="shared" si="10"/>
        <v>3.9069130471992169E-4</v>
      </c>
      <c r="J116" s="24">
        <f t="shared" si="10"/>
        <v>1</v>
      </c>
      <c r="K116" s="24">
        <f>INDEX('Model 1'!EMBLEMFac1Fac3,MATCH($G116,'Model 1'!$A$22:$A$87,1),MATCH($B$8,'Model 1'!$D$21:$E$21,0))</f>
        <v>78.212147199823548</v>
      </c>
      <c r="L116" s="24">
        <f>INDEX('Model 1'!EMBLEMFac10Fac3,MATCH($G116,'Model 1'!$A$93:$A$158,1),MATCH($D$4,'Model 1'!$D$92:$H$92,0))</f>
        <v>1</v>
      </c>
      <c r="M116" s="24">
        <f t="shared" si="11"/>
        <v>0.9381147365003728</v>
      </c>
      <c r="N116" s="24">
        <f>INDEX('Model 1'!EMBLEMFac8Fac5,MATCH($H116,'Model 1'!$A$191:$A$210,1),MATCH($D$6,'Model 1'!$D$190:$F$190,0))</f>
        <v>2.387891420440329</v>
      </c>
      <c r="O116" s="24">
        <f>INDEX('Model 1'!EMBLEMFac9Fac5,MATCH($H116,'Model 1'!$A$216:$A$235,1),MATCH($D$7,'Model 1'!$D$213:$H$213,0))</f>
        <v>1</v>
      </c>
      <c r="P116" s="24">
        <f>INDEX('Model 1'!EMBLEMFac7Fac3,MATCH($G116,'Model 1'!$A$241:$A$306,1),MATCH($D$8,'Model 1'!$D$240:$E$240,0))</f>
        <v>0.96469234299572593</v>
      </c>
      <c r="Q116" s="24">
        <f>INDEX('Model 1'!EMBLEMFac11Fac5,MATCH($H116,'Model 1'!$A$312:$A$331,1),MATCH($B$7,'Model 1'!$D$309:$F$309,0))</f>
        <v>1.0384660356197275</v>
      </c>
      <c r="R116" s="24">
        <f>INDEX('Model 1'!EMBLEMFac27Fac3,MATCH(G116,'Model 1'!$A$337:$A$402,1),MATCH($B$5,'Model 1'!$D$336:$X$336,0))</f>
        <v>0.98600082481338547</v>
      </c>
      <c r="S116" s="24">
        <f t="shared" si="7"/>
        <v>6.7614041297285904E-2</v>
      </c>
    </row>
    <row r="117" spans="7:19" x14ac:dyDescent="0.3">
      <c r="G117" s="25">
        <f t="shared" si="8"/>
        <v>178</v>
      </c>
      <c r="H117" s="25">
        <f t="shared" si="9"/>
        <v>114</v>
      </c>
      <c r="I117" s="24">
        <f t="shared" si="10"/>
        <v>3.9069130471992169E-4</v>
      </c>
      <c r="J117" s="24">
        <f t="shared" si="10"/>
        <v>1</v>
      </c>
      <c r="K117" s="24">
        <f>INDEX('Model 1'!EMBLEMFac1Fac3,MATCH($G117,'Model 1'!$A$22:$A$87,1),MATCH($B$8,'Model 1'!$D$21:$E$21,0))</f>
        <v>78.212147199823548</v>
      </c>
      <c r="L117" s="24">
        <f>INDEX('Model 1'!EMBLEMFac10Fac3,MATCH($G117,'Model 1'!$A$93:$A$158,1),MATCH($D$4,'Model 1'!$D$92:$H$92,0))</f>
        <v>1</v>
      </c>
      <c r="M117" s="24">
        <f t="shared" si="11"/>
        <v>0.9381147365003728</v>
      </c>
      <c r="N117" s="24">
        <f>INDEX('Model 1'!EMBLEMFac8Fac5,MATCH($H117,'Model 1'!$A$191:$A$210,1),MATCH($D$6,'Model 1'!$D$190:$F$190,0))</f>
        <v>2.387891420440329</v>
      </c>
      <c r="O117" s="24">
        <f>INDEX('Model 1'!EMBLEMFac9Fac5,MATCH($H117,'Model 1'!$A$216:$A$235,1),MATCH($D$7,'Model 1'!$D$213:$H$213,0))</f>
        <v>1</v>
      </c>
      <c r="P117" s="24">
        <f>INDEX('Model 1'!EMBLEMFac7Fac3,MATCH($G117,'Model 1'!$A$241:$A$306,1),MATCH($D$8,'Model 1'!$D$240:$E$240,0))</f>
        <v>0.96469234299572593</v>
      </c>
      <c r="Q117" s="24">
        <f>INDEX('Model 1'!EMBLEMFac11Fac5,MATCH($H117,'Model 1'!$A$312:$A$331,1),MATCH($B$7,'Model 1'!$D$309:$F$309,0))</f>
        <v>1.0384660356197275</v>
      </c>
      <c r="R117" s="24">
        <f>INDEX('Model 1'!EMBLEMFac27Fac3,MATCH(G117,'Model 1'!$A$337:$A$402,1),MATCH($B$5,'Model 1'!$D$336:$X$336,0))</f>
        <v>0.98600082481338547</v>
      </c>
      <c r="S117" s="24">
        <f t="shared" si="7"/>
        <v>6.7614041297285904E-2</v>
      </c>
    </row>
    <row r="118" spans="7:19" x14ac:dyDescent="0.3">
      <c r="G118" s="25">
        <f t="shared" si="8"/>
        <v>179</v>
      </c>
      <c r="H118" s="25">
        <f t="shared" si="9"/>
        <v>115</v>
      </c>
      <c r="I118" s="24">
        <f t="shared" si="10"/>
        <v>3.9069130471992169E-4</v>
      </c>
      <c r="J118" s="24">
        <f t="shared" si="10"/>
        <v>1</v>
      </c>
      <c r="K118" s="24">
        <f>INDEX('Model 1'!EMBLEMFac1Fac3,MATCH($G118,'Model 1'!$A$22:$A$87,1),MATCH($B$8,'Model 1'!$D$21:$E$21,0))</f>
        <v>78.212147199823548</v>
      </c>
      <c r="L118" s="24">
        <f>INDEX('Model 1'!EMBLEMFac10Fac3,MATCH($G118,'Model 1'!$A$93:$A$158,1),MATCH($D$4,'Model 1'!$D$92:$H$92,0))</f>
        <v>1</v>
      </c>
      <c r="M118" s="24">
        <f t="shared" si="11"/>
        <v>0.9381147365003728</v>
      </c>
      <c r="N118" s="24">
        <f>INDEX('Model 1'!EMBLEMFac8Fac5,MATCH($H118,'Model 1'!$A$191:$A$210,1),MATCH($D$6,'Model 1'!$D$190:$F$190,0))</f>
        <v>2.387891420440329</v>
      </c>
      <c r="O118" s="24">
        <f>INDEX('Model 1'!EMBLEMFac9Fac5,MATCH($H118,'Model 1'!$A$216:$A$235,1),MATCH($D$7,'Model 1'!$D$213:$H$213,0))</f>
        <v>1</v>
      </c>
      <c r="P118" s="24">
        <f>INDEX('Model 1'!EMBLEMFac7Fac3,MATCH($G118,'Model 1'!$A$241:$A$306,1),MATCH($D$8,'Model 1'!$D$240:$E$240,0))</f>
        <v>0.96469234299572593</v>
      </c>
      <c r="Q118" s="24">
        <f>INDEX('Model 1'!EMBLEMFac11Fac5,MATCH($H118,'Model 1'!$A$312:$A$331,1),MATCH($B$7,'Model 1'!$D$309:$F$309,0))</f>
        <v>1.0384660356197275</v>
      </c>
      <c r="R118" s="24">
        <f>INDEX('Model 1'!EMBLEMFac27Fac3,MATCH(G118,'Model 1'!$A$337:$A$402,1),MATCH($B$5,'Model 1'!$D$336:$X$336,0))</f>
        <v>0.98600082481338547</v>
      </c>
      <c r="S118" s="24">
        <f t="shared" si="7"/>
        <v>6.7614041297285904E-2</v>
      </c>
    </row>
    <row r="119" spans="7:19" x14ac:dyDescent="0.3">
      <c r="G119" s="25">
        <f t="shared" si="8"/>
        <v>180</v>
      </c>
      <c r="H119" s="25">
        <f t="shared" si="9"/>
        <v>116</v>
      </c>
      <c r="I119" s="24">
        <f t="shared" si="10"/>
        <v>3.9069130471992169E-4</v>
      </c>
      <c r="J119" s="24">
        <f t="shared" si="10"/>
        <v>1</v>
      </c>
      <c r="K119" s="24">
        <f>INDEX('Model 1'!EMBLEMFac1Fac3,MATCH($G119,'Model 1'!$A$22:$A$87,1),MATCH($B$8,'Model 1'!$D$21:$E$21,0))</f>
        <v>78.212147199823548</v>
      </c>
      <c r="L119" s="24">
        <f>INDEX('Model 1'!EMBLEMFac10Fac3,MATCH($G119,'Model 1'!$A$93:$A$158,1),MATCH($D$4,'Model 1'!$D$92:$H$92,0))</f>
        <v>1</v>
      </c>
      <c r="M119" s="24">
        <f t="shared" si="11"/>
        <v>0.9381147365003728</v>
      </c>
      <c r="N119" s="24">
        <f>INDEX('Model 1'!EMBLEMFac8Fac5,MATCH($H119,'Model 1'!$A$191:$A$210,1),MATCH($D$6,'Model 1'!$D$190:$F$190,0))</f>
        <v>2.387891420440329</v>
      </c>
      <c r="O119" s="24">
        <f>INDEX('Model 1'!EMBLEMFac9Fac5,MATCH($H119,'Model 1'!$A$216:$A$235,1),MATCH($D$7,'Model 1'!$D$213:$H$213,0))</f>
        <v>1</v>
      </c>
      <c r="P119" s="24">
        <f>INDEX('Model 1'!EMBLEMFac7Fac3,MATCH($G119,'Model 1'!$A$241:$A$306,1),MATCH($D$8,'Model 1'!$D$240:$E$240,0))</f>
        <v>0.96469234299572593</v>
      </c>
      <c r="Q119" s="24">
        <f>INDEX('Model 1'!EMBLEMFac11Fac5,MATCH($H119,'Model 1'!$A$312:$A$331,1),MATCH($B$7,'Model 1'!$D$309:$F$309,0))</f>
        <v>1.0384660356197275</v>
      </c>
      <c r="R119" s="24">
        <f>INDEX('Model 1'!EMBLEMFac27Fac3,MATCH(G119,'Model 1'!$A$337:$A$402,1),MATCH($B$5,'Model 1'!$D$336:$X$336,0))</f>
        <v>0.98600082481338547</v>
      </c>
      <c r="S119" s="24">
        <f t="shared" si="7"/>
        <v>6.7614041297285904E-2</v>
      </c>
    </row>
    <row r="120" spans="7:19" x14ac:dyDescent="0.3">
      <c r="G120" s="25">
        <f t="shared" si="8"/>
        <v>181</v>
      </c>
      <c r="H120" s="25">
        <f t="shared" si="9"/>
        <v>117</v>
      </c>
      <c r="I120" s="24">
        <f t="shared" si="10"/>
        <v>3.9069130471992169E-4</v>
      </c>
      <c r="J120" s="24">
        <f t="shared" si="10"/>
        <v>1</v>
      </c>
      <c r="K120" s="24">
        <f>INDEX('Model 1'!EMBLEMFac1Fac3,MATCH($G120,'Model 1'!$A$22:$A$87,1),MATCH($B$8,'Model 1'!$D$21:$E$21,0))</f>
        <v>78.212147199823548</v>
      </c>
      <c r="L120" s="24">
        <f>INDEX('Model 1'!EMBLEMFac10Fac3,MATCH($G120,'Model 1'!$A$93:$A$158,1),MATCH($D$4,'Model 1'!$D$92:$H$92,0))</f>
        <v>1</v>
      </c>
      <c r="M120" s="24">
        <f t="shared" si="11"/>
        <v>0.9381147365003728</v>
      </c>
      <c r="N120" s="24">
        <f>INDEX('Model 1'!EMBLEMFac8Fac5,MATCH($H120,'Model 1'!$A$191:$A$210,1),MATCH($D$6,'Model 1'!$D$190:$F$190,0))</f>
        <v>2.387891420440329</v>
      </c>
      <c r="O120" s="24">
        <f>INDEX('Model 1'!EMBLEMFac9Fac5,MATCH($H120,'Model 1'!$A$216:$A$235,1),MATCH($D$7,'Model 1'!$D$213:$H$213,0))</f>
        <v>1</v>
      </c>
      <c r="P120" s="24">
        <f>INDEX('Model 1'!EMBLEMFac7Fac3,MATCH($G120,'Model 1'!$A$241:$A$306,1),MATCH($D$8,'Model 1'!$D$240:$E$240,0))</f>
        <v>0.96469234299572593</v>
      </c>
      <c r="Q120" s="24">
        <f>INDEX('Model 1'!EMBLEMFac11Fac5,MATCH($H120,'Model 1'!$A$312:$A$331,1),MATCH($B$7,'Model 1'!$D$309:$F$309,0))</f>
        <v>1.0384660356197275</v>
      </c>
      <c r="R120" s="24">
        <f>INDEX('Model 1'!EMBLEMFac27Fac3,MATCH(G120,'Model 1'!$A$337:$A$402,1),MATCH($B$5,'Model 1'!$D$336:$X$336,0))</f>
        <v>0.98600082481338547</v>
      </c>
      <c r="S120" s="24">
        <f t="shared" si="7"/>
        <v>6.7614041297285904E-2</v>
      </c>
    </row>
    <row r="121" spans="7:19" x14ac:dyDescent="0.3">
      <c r="G121" s="25">
        <f t="shared" si="8"/>
        <v>182</v>
      </c>
      <c r="H121" s="25">
        <f t="shared" si="9"/>
        <v>118</v>
      </c>
      <c r="I121" s="24">
        <f t="shared" si="10"/>
        <v>3.9069130471992169E-4</v>
      </c>
      <c r="J121" s="24">
        <f t="shared" si="10"/>
        <v>1</v>
      </c>
      <c r="K121" s="24">
        <f>INDEX('Model 1'!EMBLEMFac1Fac3,MATCH($G121,'Model 1'!$A$22:$A$87,1),MATCH($B$8,'Model 1'!$D$21:$E$21,0))</f>
        <v>78.212147199823548</v>
      </c>
      <c r="L121" s="24">
        <f>INDEX('Model 1'!EMBLEMFac10Fac3,MATCH($G121,'Model 1'!$A$93:$A$158,1),MATCH($D$4,'Model 1'!$D$92:$H$92,0))</f>
        <v>1</v>
      </c>
      <c r="M121" s="24">
        <f t="shared" si="11"/>
        <v>0.9381147365003728</v>
      </c>
      <c r="N121" s="24">
        <f>INDEX('Model 1'!EMBLEMFac8Fac5,MATCH($H121,'Model 1'!$A$191:$A$210,1),MATCH($D$6,'Model 1'!$D$190:$F$190,0))</f>
        <v>2.387891420440329</v>
      </c>
      <c r="O121" s="24">
        <f>INDEX('Model 1'!EMBLEMFac9Fac5,MATCH($H121,'Model 1'!$A$216:$A$235,1),MATCH($D$7,'Model 1'!$D$213:$H$213,0))</f>
        <v>1</v>
      </c>
      <c r="P121" s="24">
        <f>INDEX('Model 1'!EMBLEMFac7Fac3,MATCH($G121,'Model 1'!$A$241:$A$306,1),MATCH($D$8,'Model 1'!$D$240:$E$240,0))</f>
        <v>0.96469234299572593</v>
      </c>
      <c r="Q121" s="24">
        <f>INDEX('Model 1'!EMBLEMFac11Fac5,MATCH($H121,'Model 1'!$A$312:$A$331,1),MATCH($B$7,'Model 1'!$D$309:$F$309,0))</f>
        <v>1.0384660356197275</v>
      </c>
      <c r="R121" s="24">
        <f>INDEX('Model 1'!EMBLEMFac27Fac3,MATCH(G121,'Model 1'!$A$337:$A$402,1),MATCH($B$5,'Model 1'!$D$336:$X$336,0))</f>
        <v>0.98600082481338547</v>
      </c>
      <c r="S121" s="24">
        <f t="shared" si="7"/>
        <v>6.7614041297285904E-2</v>
      </c>
    </row>
    <row r="122" spans="7:19" x14ac:dyDescent="0.3">
      <c r="G122" s="25">
        <f t="shared" si="8"/>
        <v>183</v>
      </c>
      <c r="H122" s="25">
        <f t="shared" si="9"/>
        <v>119</v>
      </c>
      <c r="I122" s="24">
        <f t="shared" si="10"/>
        <v>3.9069130471992169E-4</v>
      </c>
      <c r="J122" s="24">
        <f t="shared" si="10"/>
        <v>1</v>
      </c>
      <c r="K122" s="24">
        <f>INDEX('Model 1'!EMBLEMFac1Fac3,MATCH($G122,'Model 1'!$A$22:$A$87,1),MATCH($B$8,'Model 1'!$D$21:$E$21,0))</f>
        <v>78.212147199823548</v>
      </c>
      <c r="L122" s="24">
        <f>INDEX('Model 1'!EMBLEMFac10Fac3,MATCH($G122,'Model 1'!$A$93:$A$158,1),MATCH($D$4,'Model 1'!$D$92:$H$92,0))</f>
        <v>1</v>
      </c>
      <c r="M122" s="24">
        <f t="shared" si="11"/>
        <v>0.9381147365003728</v>
      </c>
      <c r="N122" s="24">
        <f>INDEX('Model 1'!EMBLEMFac8Fac5,MATCH($H122,'Model 1'!$A$191:$A$210,1),MATCH($D$6,'Model 1'!$D$190:$F$190,0))</f>
        <v>2.387891420440329</v>
      </c>
      <c r="O122" s="24">
        <f>INDEX('Model 1'!EMBLEMFac9Fac5,MATCH($H122,'Model 1'!$A$216:$A$235,1),MATCH($D$7,'Model 1'!$D$213:$H$213,0))</f>
        <v>1</v>
      </c>
      <c r="P122" s="24">
        <f>INDEX('Model 1'!EMBLEMFac7Fac3,MATCH($G122,'Model 1'!$A$241:$A$306,1),MATCH($D$8,'Model 1'!$D$240:$E$240,0))</f>
        <v>0.96469234299572593</v>
      </c>
      <c r="Q122" s="24">
        <f>INDEX('Model 1'!EMBLEMFac11Fac5,MATCH($H122,'Model 1'!$A$312:$A$331,1),MATCH($B$7,'Model 1'!$D$309:$F$309,0))</f>
        <v>1.0384660356197275</v>
      </c>
      <c r="R122" s="24">
        <f>INDEX('Model 1'!EMBLEMFac27Fac3,MATCH(G122,'Model 1'!$A$337:$A$402,1),MATCH($B$5,'Model 1'!$D$336:$X$336,0))</f>
        <v>0.98600082481338547</v>
      </c>
      <c r="S122" s="24">
        <f t="shared" si="7"/>
        <v>6.7614041297285904E-2</v>
      </c>
    </row>
    <row r="123" spans="7:19" x14ac:dyDescent="0.3">
      <c r="G123" s="25">
        <f t="shared" si="8"/>
        <v>184</v>
      </c>
      <c r="H123" s="25">
        <f t="shared" si="9"/>
        <v>120</v>
      </c>
      <c r="I123" s="24">
        <f t="shared" si="10"/>
        <v>3.9069130471992169E-4</v>
      </c>
      <c r="J123" s="24">
        <f t="shared" si="10"/>
        <v>1</v>
      </c>
      <c r="K123" s="24">
        <f>INDEX('Model 1'!EMBLEMFac1Fac3,MATCH($G123,'Model 1'!$A$22:$A$87,1),MATCH($B$8,'Model 1'!$D$21:$E$21,0))</f>
        <v>78.212147199823548</v>
      </c>
      <c r="L123" s="24">
        <f>INDEX('Model 1'!EMBLEMFac10Fac3,MATCH($G123,'Model 1'!$A$93:$A$158,1),MATCH($D$4,'Model 1'!$D$92:$H$92,0))</f>
        <v>1</v>
      </c>
      <c r="M123" s="24">
        <f t="shared" si="11"/>
        <v>0.9381147365003728</v>
      </c>
      <c r="N123" s="24">
        <f>INDEX('Model 1'!EMBLEMFac8Fac5,MATCH($H123,'Model 1'!$A$191:$A$210,1),MATCH($D$6,'Model 1'!$D$190:$F$190,0))</f>
        <v>2.387891420440329</v>
      </c>
      <c r="O123" s="24">
        <f>INDEX('Model 1'!EMBLEMFac9Fac5,MATCH($H123,'Model 1'!$A$216:$A$235,1),MATCH($D$7,'Model 1'!$D$213:$H$213,0))</f>
        <v>1</v>
      </c>
      <c r="P123" s="24">
        <f>INDEX('Model 1'!EMBLEMFac7Fac3,MATCH($G123,'Model 1'!$A$241:$A$306,1),MATCH($D$8,'Model 1'!$D$240:$E$240,0))</f>
        <v>0.96469234299572593</v>
      </c>
      <c r="Q123" s="24">
        <f>INDEX('Model 1'!EMBLEMFac11Fac5,MATCH($H123,'Model 1'!$A$312:$A$331,1),MATCH($B$7,'Model 1'!$D$309:$F$309,0))</f>
        <v>1.0384660356197275</v>
      </c>
      <c r="R123" s="24">
        <f>INDEX('Model 1'!EMBLEMFac27Fac3,MATCH(G123,'Model 1'!$A$337:$A$402,1),MATCH($B$5,'Model 1'!$D$336:$X$336,0))</f>
        <v>0.98600082481338547</v>
      </c>
      <c r="S123" s="24">
        <f t="shared" si="7"/>
        <v>6.7614041297285904E-2</v>
      </c>
    </row>
    <row r="124" spans="7:19" x14ac:dyDescent="0.3">
      <c r="G124" s="25">
        <f t="shared" si="8"/>
        <v>185</v>
      </c>
      <c r="H124" s="25">
        <f t="shared" si="9"/>
        <v>121</v>
      </c>
      <c r="I124" s="24">
        <f t="shared" si="10"/>
        <v>3.9069130471992169E-4</v>
      </c>
      <c r="J124" s="24">
        <f t="shared" si="10"/>
        <v>1</v>
      </c>
      <c r="K124" s="24">
        <f>INDEX('Model 1'!EMBLEMFac1Fac3,MATCH($G124,'Model 1'!$A$22:$A$87,1),MATCH($B$8,'Model 1'!$D$21:$E$21,0))</f>
        <v>78.212147199823548</v>
      </c>
      <c r="L124" s="24">
        <f>INDEX('Model 1'!EMBLEMFac10Fac3,MATCH($G124,'Model 1'!$A$93:$A$158,1),MATCH($D$4,'Model 1'!$D$92:$H$92,0))</f>
        <v>1</v>
      </c>
      <c r="M124" s="24">
        <f t="shared" si="11"/>
        <v>0.9381147365003728</v>
      </c>
      <c r="N124" s="24">
        <f>INDEX('Model 1'!EMBLEMFac8Fac5,MATCH($H124,'Model 1'!$A$191:$A$210,1),MATCH($D$6,'Model 1'!$D$190:$F$190,0))</f>
        <v>2.387891420440329</v>
      </c>
      <c r="O124" s="24">
        <f>INDEX('Model 1'!EMBLEMFac9Fac5,MATCH($H124,'Model 1'!$A$216:$A$235,1),MATCH($D$7,'Model 1'!$D$213:$H$213,0))</f>
        <v>1</v>
      </c>
      <c r="P124" s="24">
        <f>INDEX('Model 1'!EMBLEMFac7Fac3,MATCH($G124,'Model 1'!$A$241:$A$306,1),MATCH($D$8,'Model 1'!$D$240:$E$240,0))</f>
        <v>0.96469234299572593</v>
      </c>
      <c r="Q124" s="24">
        <f>INDEX('Model 1'!EMBLEMFac11Fac5,MATCH($H124,'Model 1'!$A$312:$A$331,1),MATCH($B$7,'Model 1'!$D$309:$F$309,0))</f>
        <v>1.0384660356197275</v>
      </c>
      <c r="R124" s="24">
        <f>INDEX('Model 1'!EMBLEMFac27Fac3,MATCH(G124,'Model 1'!$A$337:$A$402,1),MATCH($B$5,'Model 1'!$D$336:$X$336,0))</f>
        <v>0.98600082481338547</v>
      </c>
      <c r="S124" s="24">
        <f t="shared" si="7"/>
        <v>6.7614041297285904E-2</v>
      </c>
    </row>
    <row r="125" spans="7:19" x14ac:dyDescent="0.3">
      <c r="G125" s="25">
        <f t="shared" si="8"/>
        <v>186</v>
      </c>
      <c r="H125" s="25">
        <f t="shared" si="9"/>
        <v>122</v>
      </c>
      <c r="I125" s="24">
        <f t="shared" si="10"/>
        <v>3.9069130471992169E-4</v>
      </c>
      <c r="J125" s="24">
        <f t="shared" si="10"/>
        <v>1</v>
      </c>
      <c r="K125" s="24">
        <f>INDEX('Model 1'!EMBLEMFac1Fac3,MATCH($G125,'Model 1'!$A$22:$A$87,1),MATCH($B$8,'Model 1'!$D$21:$E$21,0))</f>
        <v>78.212147199823548</v>
      </c>
      <c r="L125" s="24">
        <f>INDEX('Model 1'!EMBLEMFac10Fac3,MATCH($G125,'Model 1'!$A$93:$A$158,1),MATCH($D$4,'Model 1'!$D$92:$H$92,0))</f>
        <v>1</v>
      </c>
      <c r="M125" s="24">
        <f t="shared" si="11"/>
        <v>0.9381147365003728</v>
      </c>
      <c r="N125" s="24">
        <f>INDEX('Model 1'!EMBLEMFac8Fac5,MATCH($H125,'Model 1'!$A$191:$A$210,1),MATCH($D$6,'Model 1'!$D$190:$F$190,0))</f>
        <v>2.387891420440329</v>
      </c>
      <c r="O125" s="24">
        <f>INDEX('Model 1'!EMBLEMFac9Fac5,MATCH($H125,'Model 1'!$A$216:$A$235,1),MATCH($D$7,'Model 1'!$D$213:$H$213,0))</f>
        <v>1</v>
      </c>
      <c r="P125" s="24">
        <f>INDEX('Model 1'!EMBLEMFac7Fac3,MATCH($G125,'Model 1'!$A$241:$A$306,1),MATCH($D$8,'Model 1'!$D$240:$E$240,0))</f>
        <v>0.96469234299572593</v>
      </c>
      <c r="Q125" s="24">
        <f>INDEX('Model 1'!EMBLEMFac11Fac5,MATCH($H125,'Model 1'!$A$312:$A$331,1),MATCH($B$7,'Model 1'!$D$309:$F$309,0))</f>
        <v>1.0384660356197275</v>
      </c>
      <c r="R125" s="24">
        <f>INDEX('Model 1'!EMBLEMFac27Fac3,MATCH(G125,'Model 1'!$A$337:$A$402,1),MATCH($B$5,'Model 1'!$D$336:$X$336,0))</f>
        <v>0.98600082481338547</v>
      </c>
      <c r="S125" s="24">
        <f t="shared" si="7"/>
        <v>6.7614041297285904E-2</v>
      </c>
    </row>
    <row r="126" spans="7:19" x14ac:dyDescent="0.3">
      <c r="G126" s="25">
        <f t="shared" si="8"/>
        <v>187</v>
      </c>
      <c r="H126" s="25">
        <f t="shared" si="9"/>
        <v>123</v>
      </c>
      <c r="I126" s="24">
        <f t="shared" si="10"/>
        <v>3.9069130471992169E-4</v>
      </c>
      <c r="J126" s="24">
        <f t="shared" si="10"/>
        <v>1</v>
      </c>
      <c r="K126" s="24">
        <f>INDEX('Model 1'!EMBLEMFac1Fac3,MATCH($G126,'Model 1'!$A$22:$A$87,1),MATCH($B$8,'Model 1'!$D$21:$E$21,0))</f>
        <v>78.212147199823548</v>
      </c>
      <c r="L126" s="24">
        <f>INDEX('Model 1'!EMBLEMFac10Fac3,MATCH($G126,'Model 1'!$A$93:$A$158,1),MATCH($D$4,'Model 1'!$D$92:$H$92,0))</f>
        <v>1</v>
      </c>
      <c r="M126" s="24">
        <f t="shared" si="11"/>
        <v>0.9381147365003728</v>
      </c>
      <c r="N126" s="24">
        <f>INDEX('Model 1'!EMBLEMFac8Fac5,MATCH($H126,'Model 1'!$A$191:$A$210,1),MATCH($D$6,'Model 1'!$D$190:$F$190,0))</f>
        <v>2.387891420440329</v>
      </c>
      <c r="O126" s="24">
        <f>INDEX('Model 1'!EMBLEMFac9Fac5,MATCH($H126,'Model 1'!$A$216:$A$235,1),MATCH($D$7,'Model 1'!$D$213:$H$213,0))</f>
        <v>1</v>
      </c>
      <c r="P126" s="24">
        <f>INDEX('Model 1'!EMBLEMFac7Fac3,MATCH($G126,'Model 1'!$A$241:$A$306,1),MATCH($D$8,'Model 1'!$D$240:$E$240,0))</f>
        <v>0.96469234299572593</v>
      </c>
      <c r="Q126" s="24">
        <f>INDEX('Model 1'!EMBLEMFac11Fac5,MATCH($H126,'Model 1'!$A$312:$A$331,1),MATCH($B$7,'Model 1'!$D$309:$F$309,0))</f>
        <v>1.0384660356197275</v>
      </c>
      <c r="R126" s="24">
        <f>INDEX('Model 1'!EMBLEMFac27Fac3,MATCH(G126,'Model 1'!$A$337:$A$402,1),MATCH($B$5,'Model 1'!$D$336:$X$336,0))</f>
        <v>0.98600082481338547</v>
      </c>
      <c r="S126" s="24">
        <f t="shared" si="7"/>
        <v>6.7614041297285904E-2</v>
      </c>
    </row>
    <row r="127" spans="7:19" x14ac:dyDescent="0.3">
      <c r="G127" s="25">
        <f t="shared" si="8"/>
        <v>188</v>
      </c>
      <c r="H127" s="25">
        <f t="shared" si="9"/>
        <v>124</v>
      </c>
      <c r="I127" s="24">
        <f t="shared" si="10"/>
        <v>3.9069130471992169E-4</v>
      </c>
      <c r="J127" s="24">
        <f t="shared" si="10"/>
        <v>1</v>
      </c>
      <c r="K127" s="24">
        <f>INDEX('Model 1'!EMBLEMFac1Fac3,MATCH($G127,'Model 1'!$A$22:$A$87,1),MATCH($B$8,'Model 1'!$D$21:$E$21,0))</f>
        <v>78.212147199823548</v>
      </c>
      <c r="L127" s="24">
        <f>INDEX('Model 1'!EMBLEMFac10Fac3,MATCH($G127,'Model 1'!$A$93:$A$158,1),MATCH($D$4,'Model 1'!$D$92:$H$92,0))</f>
        <v>1</v>
      </c>
      <c r="M127" s="24">
        <f t="shared" si="11"/>
        <v>0.9381147365003728</v>
      </c>
      <c r="N127" s="24">
        <f>INDEX('Model 1'!EMBLEMFac8Fac5,MATCH($H127,'Model 1'!$A$191:$A$210,1),MATCH($D$6,'Model 1'!$D$190:$F$190,0))</f>
        <v>2.387891420440329</v>
      </c>
      <c r="O127" s="24">
        <f>INDEX('Model 1'!EMBLEMFac9Fac5,MATCH($H127,'Model 1'!$A$216:$A$235,1),MATCH($D$7,'Model 1'!$D$213:$H$213,0))</f>
        <v>1</v>
      </c>
      <c r="P127" s="24">
        <f>INDEX('Model 1'!EMBLEMFac7Fac3,MATCH($G127,'Model 1'!$A$241:$A$306,1),MATCH($D$8,'Model 1'!$D$240:$E$240,0))</f>
        <v>0.96469234299572593</v>
      </c>
      <c r="Q127" s="24">
        <f>INDEX('Model 1'!EMBLEMFac11Fac5,MATCH($H127,'Model 1'!$A$312:$A$331,1),MATCH($B$7,'Model 1'!$D$309:$F$309,0))</f>
        <v>1.0384660356197275</v>
      </c>
      <c r="R127" s="24">
        <f>INDEX('Model 1'!EMBLEMFac27Fac3,MATCH(G127,'Model 1'!$A$337:$A$402,1),MATCH($B$5,'Model 1'!$D$336:$X$336,0))</f>
        <v>0.98600082481338547</v>
      </c>
      <c r="S127" s="24">
        <f t="shared" si="7"/>
        <v>6.7614041297285904E-2</v>
      </c>
    </row>
    <row r="128" spans="7:19" x14ac:dyDescent="0.3">
      <c r="G128" s="25">
        <f t="shared" si="8"/>
        <v>189</v>
      </c>
      <c r="H128" s="25">
        <f t="shared" si="9"/>
        <v>125</v>
      </c>
      <c r="I128" s="24">
        <f t="shared" si="10"/>
        <v>3.9069130471992169E-4</v>
      </c>
      <c r="J128" s="24">
        <f t="shared" si="10"/>
        <v>1</v>
      </c>
      <c r="K128" s="24">
        <f>INDEX('Model 1'!EMBLEMFac1Fac3,MATCH($G128,'Model 1'!$A$22:$A$87,1),MATCH($B$8,'Model 1'!$D$21:$E$21,0))</f>
        <v>78.212147199823548</v>
      </c>
      <c r="L128" s="24">
        <f>INDEX('Model 1'!EMBLEMFac10Fac3,MATCH($G128,'Model 1'!$A$93:$A$158,1),MATCH($D$4,'Model 1'!$D$92:$H$92,0))</f>
        <v>1</v>
      </c>
      <c r="M128" s="24">
        <f t="shared" si="11"/>
        <v>0.9381147365003728</v>
      </c>
      <c r="N128" s="24">
        <f>INDEX('Model 1'!EMBLEMFac8Fac5,MATCH($H128,'Model 1'!$A$191:$A$210,1),MATCH($D$6,'Model 1'!$D$190:$F$190,0))</f>
        <v>2.387891420440329</v>
      </c>
      <c r="O128" s="24">
        <f>INDEX('Model 1'!EMBLEMFac9Fac5,MATCH($H128,'Model 1'!$A$216:$A$235,1),MATCH($D$7,'Model 1'!$D$213:$H$213,0))</f>
        <v>1</v>
      </c>
      <c r="P128" s="24">
        <f>INDEX('Model 1'!EMBLEMFac7Fac3,MATCH($G128,'Model 1'!$A$241:$A$306,1),MATCH($D$8,'Model 1'!$D$240:$E$240,0))</f>
        <v>0.96469234299572593</v>
      </c>
      <c r="Q128" s="24">
        <f>INDEX('Model 1'!EMBLEMFac11Fac5,MATCH($H128,'Model 1'!$A$312:$A$331,1),MATCH($B$7,'Model 1'!$D$309:$F$309,0))</f>
        <v>1.0384660356197275</v>
      </c>
      <c r="R128" s="24">
        <f>INDEX('Model 1'!EMBLEMFac27Fac3,MATCH(G128,'Model 1'!$A$337:$A$402,1),MATCH($B$5,'Model 1'!$D$336:$X$336,0))</f>
        <v>0.98600082481338547</v>
      </c>
      <c r="S128" s="24">
        <f t="shared" si="7"/>
        <v>6.7614041297285904E-2</v>
      </c>
    </row>
    <row r="129" spans="7:19" x14ac:dyDescent="0.3">
      <c r="G129" s="25">
        <f t="shared" si="8"/>
        <v>190</v>
      </c>
      <c r="H129" s="25">
        <f t="shared" si="9"/>
        <v>126</v>
      </c>
      <c r="I129" s="24">
        <f t="shared" si="10"/>
        <v>3.9069130471992169E-4</v>
      </c>
      <c r="J129" s="24">
        <f t="shared" si="10"/>
        <v>1</v>
      </c>
      <c r="K129" s="24">
        <f>INDEX('Model 1'!EMBLEMFac1Fac3,MATCH($G129,'Model 1'!$A$22:$A$87,1),MATCH($B$8,'Model 1'!$D$21:$E$21,0))</f>
        <v>78.212147199823548</v>
      </c>
      <c r="L129" s="24">
        <f>INDEX('Model 1'!EMBLEMFac10Fac3,MATCH($G129,'Model 1'!$A$93:$A$158,1),MATCH($D$4,'Model 1'!$D$92:$H$92,0))</f>
        <v>1</v>
      </c>
      <c r="M129" s="24">
        <f t="shared" si="11"/>
        <v>0.9381147365003728</v>
      </c>
      <c r="N129" s="24">
        <f>INDEX('Model 1'!EMBLEMFac8Fac5,MATCH($H129,'Model 1'!$A$191:$A$210,1),MATCH($D$6,'Model 1'!$D$190:$F$190,0))</f>
        <v>2.387891420440329</v>
      </c>
      <c r="O129" s="24">
        <f>INDEX('Model 1'!EMBLEMFac9Fac5,MATCH($H129,'Model 1'!$A$216:$A$235,1),MATCH($D$7,'Model 1'!$D$213:$H$213,0))</f>
        <v>1</v>
      </c>
      <c r="P129" s="24">
        <f>INDEX('Model 1'!EMBLEMFac7Fac3,MATCH($G129,'Model 1'!$A$241:$A$306,1),MATCH($D$8,'Model 1'!$D$240:$E$240,0))</f>
        <v>0.96469234299572593</v>
      </c>
      <c r="Q129" s="24">
        <f>INDEX('Model 1'!EMBLEMFac11Fac5,MATCH($H129,'Model 1'!$A$312:$A$331,1),MATCH($B$7,'Model 1'!$D$309:$F$309,0))</f>
        <v>1.0384660356197275</v>
      </c>
      <c r="R129" s="24">
        <f>INDEX('Model 1'!EMBLEMFac27Fac3,MATCH(G129,'Model 1'!$A$337:$A$402,1),MATCH($B$5,'Model 1'!$D$336:$X$336,0))</f>
        <v>0.98600082481338547</v>
      </c>
      <c r="S129" s="24">
        <f t="shared" si="7"/>
        <v>6.7614041297285904E-2</v>
      </c>
    </row>
    <row r="130" spans="7:19" x14ac:dyDescent="0.3">
      <c r="G130" s="25">
        <f t="shared" si="8"/>
        <v>191</v>
      </c>
      <c r="H130" s="25">
        <f t="shared" si="9"/>
        <v>127</v>
      </c>
      <c r="I130" s="24">
        <f t="shared" si="10"/>
        <v>3.9069130471992169E-4</v>
      </c>
      <c r="J130" s="24">
        <f t="shared" si="10"/>
        <v>1</v>
      </c>
      <c r="K130" s="24">
        <f>INDEX('Model 1'!EMBLEMFac1Fac3,MATCH($G130,'Model 1'!$A$22:$A$87,1),MATCH($B$8,'Model 1'!$D$21:$E$21,0))</f>
        <v>78.212147199823548</v>
      </c>
      <c r="L130" s="24">
        <f>INDEX('Model 1'!EMBLEMFac10Fac3,MATCH($G130,'Model 1'!$A$93:$A$158,1),MATCH($D$4,'Model 1'!$D$92:$H$92,0))</f>
        <v>1</v>
      </c>
      <c r="M130" s="24">
        <f t="shared" si="11"/>
        <v>0.9381147365003728</v>
      </c>
      <c r="N130" s="24">
        <f>INDEX('Model 1'!EMBLEMFac8Fac5,MATCH($H130,'Model 1'!$A$191:$A$210,1),MATCH($D$6,'Model 1'!$D$190:$F$190,0))</f>
        <v>2.387891420440329</v>
      </c>
      <c r="O130" s="24">
        <f>INDEX('Model 1'!EMBLEMFac9Fac5,MATCH($H130,'Model 1'!$A$216:$A$235,1),MATCH($D$7,'Model 1'!$D$213:$H$213,0))</f>
        <v>1</v>
      </c>
      <c r="P130" s="24">
        <f>INDEX('Model 1'!EMBLEMFac7Fac3,MATCH($G130,'Model 1'!$A$241:$A$306,1),MATCH($D$8,'Model 1'!$D$240:$E$240,0))</f>
        <v>0.96469234299572593</v>
      </c>
      <c r="Q130" s="24">
        <f>INDEX('Model 1'!EMBLEMFac11Fac5,MATCH($H130,'Model 1'!$A$312:$A$331,1),MATCH($B$7,'Model 1'!$D$309:$F$309,0))</f>
        <v>1.0384660356197275</v>
      </c>
      <c r="R130" s="24">
        <f>INDEX('Model 1'!EMBLEMFac27Fac3,MATCH(G130,'Model 1'!$A$337:$A$402,1),MATCH($B$5,'Model 1'!$D$336:$X$336,0))</f>
        <v>0.98600082481338547</v>
      </c>
      <c r="S130" s="24">
        <f t="shared" si="7"/>
        <v>6.7614041297285904E-2</v>
      </c>
    </row>
    <row r="131" spans="7:19" x14ac:dyDescent="0.3">
      <c r="G131" s="25">
        <f t="shared" si="8"/>
        <v>192</v>
      </c>
      <c r="H131" s="25">
        <f t="shared" si="9"/>
        <v>128</v>
      </c>
      <c r="I131" s="24">
        <f t="shared" si="10"/>
        <v>3.9069130471992169E-4</v>
      </c>
      <c r="J131" s="24">
        <f t="shared" si="10"/>
        <v>1</v>
      </c>
      <c r="K131" s="24">
        <f>INDEX('Model 1'!EMBLEMFac1Fac3,MATCH($G131,'Model 1'!$A$22:$A$87,1),MATCH($B$8,'Model 1'!$D$21:$E$21,0))</f>
        <v>78.212147199823548</v>
      </c>
      <c r="L131" s="24">
        <f>INDEX('Model 1'!EMBLEMFac10Fac3,MATCH($G131,'Model 1'!$A$93:$A$158,1),MATCH($D$4,'Model 1'!$D$92:$H$92,0))</f>
        <v>1</v>
      </c>
      <c r="M131" s="24">
        <f t="shared" si="11"/>
        <v>0.9381147365003728</v>
      </c>
      <c r="N131" s="24">
        <f>INDEX('Model 1'!EMBLEMFac8Fac5,MATCH($H131,'Model 1'!$A$191:$A$210,1),MATCH($D$6,'Model 1'!$D$190:$F$190,0))</f>
        <v>2.387891420440329</v>
      </c>
      <c r="O131" s="24">
        <f>INDEX('Model 1'!EMBLEMFac9Fac5,MATCH($H131,'Model 1'!$A$216:$A$235,1),MATCH($D$7,'Model 1'!$D$213:$H$213,0))</f>
        <v>1</v>
      </c>
      <c r="P131" s="24">
        <f>INDEX('Model 1'!EMBLEMFac7Fac3,MATCH($G131,'Model 1'!$A$241:$A$306,1),MATCH($D$8,'Model 1'!$D$240:$E$240,0))</f>
        <v>0.96469234299572593</v>
      </c>
      <c r="Q131" s="24">
        <f>INDEX('Model 1'!EMBLEMFac11Fac5,MATCH($H131,'Model 1'!$A$312:$A$331,1),MATCH($B$7,'Model 1'!$D$309:$F$309,0))</f>
        <v>1.0384660356197275</v>
      </c>
      <c r="R131" s="24">
        <f>INDEX('Model 1'!EMBLEMFac27Fac3,MATCH(G131,'Model 1'!$A$337:$A$402,1),MATCH($B$5,'Model 1'!$D$336:$X$336,0))</f>
        <v>0.98600082481338547</v>
      </c>
      <c r="S131" s="24">
        <f t="shared" si="7"/>
        <v>6.7614041297285904E-2</v>
      </c>
    </row>
    <row r="132" spans="7:19" x14ac:dyDescent="0.3">
      <c r="G132" s="25">
        <f t="shared" si="8"/>
        <v>193</v>
      </c>
      <c r="H132" s="25">
        <f t="shared" si="9"/>
        <v>129</v>
      </c>
      <c r="I132" s="24">
        <f t="shared" si="10"/>
        <v>3.9069130471992169E-4</v>
      </c>
      <c r="J132" s="24">
        <f t="shared" si="10"/>
        <v>1</v>
      </c>
      <c r="K132" s="24">
        <f>INDEX('Model 1'!EMBLEMFac1Fac3,MATCH($G132,'Model 1'!$A$22:$A$87,1),MATCH($B$8,'Model 1'!$D$21:$E$21,0))</f>
        <v>78.212147199823548</v>
      </c>
      <c r="L132" s="24">
        <f>INDEX('Model 1'!EMBLEMFac10Fac3,MATCH($G132,'Model 1'!$A$93:$A$158,1),MATCH($D$4,'Model 1'!$D$92:$H$92,0))</f>
        <v>1</v>
      </c>
      <c r="M132" s="24">
        <f t="shared" si="11"/>
        <v>0.9381147365003728</v>
      </c>
      <c r="N132" s="24">
        <f>INDEX('Model 1'!EMBLEMFac8Fac5,MATCH($H132,'Model 1'!$A$191:$A$210,1),MATCH($D$6,'Model 1'!$D$190:$F$190,0))</f>
        <v>2.387891420440329</v>
      </c>
      <c r="O132" s="24">
        <f>INDEX('Model 1'!EMBLEMFac9Fac5,MATCH($H132,'Model 1'!$A$216:$A$235,1),MATCH($D$7,'Model 1'!$D$213:$H$213,0))</f>
        <v>1</v>
      </c>
      <c r="P132" s="24">
        <f>INDEX('Model 1'!EMBLEMFac7Fac3,MATCH($G132,'Model 1'!$A$241:$A$306,1),MATCH($D$8,'Model 1'!$D$240:$E$240,0))</f>
        <v>0.96469234299572593</v>
      </c>
      <c r="Q132" s="24">
        <f>INDEX('Model 1'!EMBLEMFac11Fac5,MATCH($H132,'Model 1'!$A$312:$A$331,1),MATCH($B$7,'Model 1'!$D$309:$F$309,0))</f>
        <v>1.0384660356197275</v>
      </c>
      <c r="R132" s="24">
        <f>INDEX('Model 1'!EMBLEMFac27Fac3,MATCH(G132,'Model 1'!$A$337:$A$402,1),MATCH($B$5,'Model 1'!$D$336:$X$336,0))</f>
        <v>0.98600082481338547</v>
      </c>
      <c r="S132" s="24">
        <f t="shared" si="7"/>
        <v>6.7614041297285904E-2</v>
      </c>
    </row>
    <row r="133" spans="7:19" x14ac:dyDescent="0.3">
      <c r="G133" s="25">
        <f t="shared" si="8"/>
        <v>194</v>
      </c>
      <c r="H133" s="25">
        <f t="shared" si="9"/>
        <v>130</v>
      </c>
      <c r="I133" s="24">
        <f t="shared" si="10"/>
        <v>3.9069130471992169E-4</v>
      </c>
      <c r="J133" s="24">
        <f t="shared" ref="J133" si="12">J132</f>
        <v>1</v>
      </c>
      <c r="K133" s="24">
        <f>INDEX('Model 1'!EMBLEMFac1Fac3,MATCH($G133,'Model 1'!$A$22:$A$87,1),MATCH($B$8,'Model 1'!$D$21:$E$21,0))</f>
        <v>78.212147199823548</v>
      </c>
      <c r="L133" s="24">
        <f>INDEX('Model 1'!EMBLEMFac10Fac3,MATCH($G133,'Model 1'!$A$93:$A$158,1),MATCH($D$4,'Model 1'!$D$92:$H$92,0))</f>
        <v>1</v>
      </c>
      <c r="M133" s="24">
        <f t="shared" si="11"/>
        <v>0.9381147365003728</v>
      </c>
      <c r="N133" s="24">
        <f>INDEX('Model 1'!EMBLEMFac8Fac5,MATCH($H133,'Model 1'!$A$191:$A$210,1),MATCH($D$6,'Model 1'!$D$190:$F$190,0))</f>
        <v>2.387891420440329</v>
      </c>
      <c r="O133" s="24">
        <f>INDEX('Model 1'!EMBLEMFac9Fac5,MATCH($H133,'Model 1'!$A$216:$A$235,1),MATCH($D$7,'Model 1'!$D$213:$H$213,0))</f>
        <v>1</v>
      </c>
      <c r="P133" s="24">
        <f>INDEX('Model 1'!EMBLEMFac7Fac3,MATCH($G133,'Model 1'!$A$241:$A$306,1),MATCH($D$8,'Model 1'!$D$240:$E$240,0))</f>
        <v>0.96469234299572593</v>
      </c>
      <c r="Q133" s="24">
        <f>INDEX('Model 1'!EMBLEMFac11Fac5,MATCH($H133,'Model 1'!$A$312:$A$331,1),MATCH($B$7,'Model 1'!$D$309:$F$309,0))</f>
        <v>1.0384660356197275</v>
      </c>
      <c r="R133" s="24">
        <f>INDEX('Model 1'!EMBLEMFac27Fac3,MATCH(G133,'Model 1'!$A$337:$A$402,1),MATCH($B$5,'Model 1'!$D$336:$X$336,0))</f>
        <v>0.98600082481338547</v>
      </c>
      <c r="S133" s="24">
        <f t="shared" ref="S133:S135" si="13">PRODUCT(I133:R133)</f>
        <v>6.7614041297285904E-2</v>
      </c>
    </row>
    <row r="134" spans="7:19" x14ac:dyDescent="0.3">
      <c r="G134" s="25">
        <f t="shared" ref="G134:G135" si="14">G133+1</f>
        <v>195</v>
      </c>
      <c r="H134" s="25">
        <f t="shared" ref="H134:H135" si="15">H133+1</f>
        <v>131</v>
      </c>
      <c r="I134" s="24">
        <f t="shared" ref="I134:J135" si="16">I133</f>
        <v>3.9069130471992169E-4</v>
      </c>
      <c r="J134" s="24">
        <f t="shared" si="16"/>
        <v>1</v>
      </c>
      <c r="K134" s="24">
        <f>INDEX('Model 1'!EMBLEMFac1Fac3,MATCH($G134,'Model 1'!$A$22:$A$87,1),MATCH($B$8,'Model 1'!$D$21:$E$21,0))</f>
        <v>78.212147199823548</v>
      </c>
      <c r="L134" s="24">
        <f>INDEX('Model 1'!EMBLEMFac10Fac3,MATCH($G134,'Model 1'!$A$93:$A$158,1),MATCH($D$4,'Model 1'!$D$92:$H$92,0))</f>
        <v>1</v>
      </c>
      <c r="M134" s="24">
        <f t="shared" ref="M134:M135" si="17">M133</f>
        <v>0.9381147365003728</v>
      </c>
      <c r="N134" s="24">
        <f>INDEX('Model 1'!EMBLEMFac8Fac5,MATCH($H134,'Model 1'!$A$191:$A$210,1),MATCH($D$6,'Model 1'!$D$190:$F$190,0))</f>
        <v>2.387891420440329</v>
      </c>
      <c r="O134" s="24">
        <f>INDEX('Model 1'!EMBLEMFac9Fac5,MATCH($H134,'Model 1'!$A$216:$A$235,1),MATCH($D$7,'Model 1'!$D$213:$H$213,0))</f>
        <v>1</v>
      </c>
      <c r="P134" s="24">
        <f>INDEX('Model 1'!EMBLEMFac7Fac3,MATCH($G134,'Model 1'!$A$241:$A$306,1),MATCH($D$8,'Model 1'!$D$240:$E$240,0))</f>
        <v>0.96469234299572593</v>
      </c>
      <c r="Q134" s="24">
        <f>INDEX('Model 1'!EMBLEMFac11Fac5,MATCH($H134,'Model 1'!$A$312:$A$331,1),MATCH($B$7,'Model 1'!$D$309:$F$309,0))</f>
        <v>1.0384660356197275</v>
      </c>
      <c r="R134" s="24">
        <f>INDEX('Model 1'!EMBLEMFac27Fac3,MATCH(G134,'Model 1'!$A$337:$A$402,1),MATCH($B$5,'Model 1'!$D$336:$X$336,0))</f>
        <v>0.98600082481338547</v>
      </c>
      <c r="S134" s="24">
        <f t="shared" si="13"/>
        <v>6.7614041297285904E-2</v>
      </c>
    </row>
    <row r="135" spans="7:19" x14ac:dyDescent="0.3">
      <c r="G135" s="25">
        <f t="shared" si="14"/>
        <v>196</v>
      </c>
      <c r="H135" s="25">
        <f t="shared" si="15"/>
        <v>132</v>
      </c>
      <c r="I135" s="24">
        <f t="shared" si="16"/>
        <v>3.9069130471992169E-4</v>
      </c>
      <c r="J135" s="24">
        <f t="shared" si="16"/>
        <v>1</v>
      </c>
      <c r="K135" s="24">
        <f>INDEX('Model 1'!EMBLEMFac1Fac3,MATCH($G135,'Model 1'!$A$22:$A$87,1),MATCH($B$8,'Model 1'!$D$21:$E$21,0))</f>
        <v>78.212147199823548</v>
      </c>
      <c r="L135" s="24">
        <f>INDEX('Model 1'!EMBLEMFac10Fac3,MATCH($G135,'Model 1'!$A$93:$A$158,1),MATCH($D$4,'Model 1'!$D$92:$H$92,0))</f>
        <v>1</v>
      </c>
      <c r="M135" s="24">
        <f t="shared" si="17"/>
        <v>0.9381147365003728</v>
      </c>
      <c r="N135" s="24">
        <f>INDEX('Model 1'!EMBLEMFac8Fac5,MATCH($H135,'Model 1'!$A$191:$A$210,1),MATCH($D$6,'Model 1'!$D$190:$F$190,0))</f>
        <v>2.387891420440329</v>
      </c>
      <c r="O135" s="24">
        <f>INDEX('Model 1'!EMBLEMFac9Fac5,MATCH($H135,'Model 1'!$A$216:$A$235,1),MATCH($D$7,'Model 1'!$D$213:$H$213,0))</f>
        <v>1</v>
      </c>
      <c r="P135" s="24">
        <f>INDEX('Model 1'!EMBLEMFac7Fac3,MATCH($G135,'Model 1'!$A$241:$A$306,1),MATCH($D$8,'Model 1'!$D$240:$E$240,0))</f>
        <v>0.96469234299572593</v>
      </c>
      <c r="Q135" s="24">
        <f>INDEX('Model 1'!EMBLEMFac11Fac5,MATCH($H135,'Model 1'!$A$312:$A$331,1),MATCH($B$7,'Model 1'!$D$309:$F$309,0))</f>
        <v>1.0384660356197275</v>
      </c>
      <c r="R135" s="24">
        <f>INDEX('Model 1'!EMBLEMFac27Fac3,MATCH(G135,'Model 1'!$A$337:$A$402,1),MATCH($B$5,'Model 1'!$D$336:$X$336,0))</f>
        <v>0.98600082481338547</v>
      </c>
      <c r="S135" s="24">
        <f t="shared" si="13"/>
        <v>6.7614041297285904E-2</v>
      </c>
    </row>
  </sheetData>
  <sheetProtection sheet="1" objects="1" scenarios="1"/>
  <mergeCells count="1">
    <mergeCell ref="A25:D26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'Model 1'!$D$240:$E$240</xm:f>
          </x14:formula1>
          <xm:sqref>D8</xm:sqref>
        </x14:dataValidation>
        <x14:dataValidation type="list" allowBlank="1" showInputMessage="1" showErrorMessage="1">
          <x14:formula1>
            <xm:f>'Model 1'!$D$190:$F$190</xm:f>
          </x14:formula1>
          <xm:sqref>D6</xm:sqref>
        </x14:dataValidation>
        <x14:dataValidation type="list" allowBlank="1" showInputMessage="1" showErrorMessage="1">
          <x14:formula1>
            <xm:f>'Model 1'!$D$163:$H$163</xm:f>
          </x14:formula1>
          <xm:sqref>D5</xm:sqref>
        </x14:dataValidation>
        <x14:dataValidation type="list" allowBlank="1" showInputMessage="1" showErrorMessage="1">
          <x14:formula1>
            <xm:f>'Model 1'!$D$92:$H$92</xm:f>
          </x14:formula1>
          <xm:sqref>D4</xm:sqref>
        </x14:dataValidation>
        <x14:dataValidation type="list" allowBlank="1" showInputMessage="1" showErrorMessage="1">
          <x14:formula1>
            <xm:f>'Model 1'!$D$21:$E$21</xm:f>
          </x14:formula1>
          <xm:sqref>B8</xm:sqref>
        </x14:dataValidation>
        <x14:dataValidation type="list" allowBlank="1" showInputMessage="1" showErrorMessage="1">
          <x14:formula1>
            <xm:f>'Model 1'!$C$164:$C$185</xm:f>
          </x14:formula1>
          <xm:sqref>B9</xm:sqref>
        </x14:dataValidation>
        <x14:dataValidation type="list" allowBlank="1" showInputMessage="1" showErrorMessage="1">
          <x14:formula1>
            <xm:f>'Model 1'!$D$213:$H$213</xm:f>
          </x14:formula1>
          <xm:sqref>D7</xm:sqref>
        </x14:dataValidation>
        <x14:dataValidation type="list" allowBlank="1" showInputMessage="1" showErrorMessage="1">
          <x14:formula1>
            <xm:f>'Model 1'!$D$309:$F$309</xm:f>
          </x14:formula1>
          <xm:sqref>B7</xm:sqref>
        </x14:dataValidation>
        <x14:dataValidation type="list" allowBlank="1" showInputMessage="1" showErrorMessage="1">
          <x14:formula1>
            <xm:f>'Model 1'!$D$14:$D$16</xm:f>
          </x14:formula1>
          <xm:sqref>B6</xm:sqref>
        </x14:dataValidation>
        <x14:dataValidation type="list" allowBlank="1" showInputMessage="1" showErrorMessage="1">
          <x14:formula1>
            <xm:f>'Model 1'!$D$336:$X$336</xm:f>
          </x14:formula1>
          <xm:sqref>B5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Y402"/>
  <sheetViews>
    <sheetView zoomScaleNormal="100" workbookViewId="0"/>
  </sheetViews>
  <sheetFormatPr defaultColWidth="9.21875" defaultRowHeight="14.4" x14ac:dyDescent="0.3"/>
  <cols>
    <col min="1" max="1" width="9.21875" style="29"/>
    <col min="2" max="12" width="9.21875" style="29" customWidth="1"/>
    <col min="13" max="13" width="9.21875" style="35" customWidth="1"/>
    <col min="14" max="14" width="9.21875" style="29" customWidth="1"/>
    <col min="15" max="15" width="9.21875" style="35" customWidth="1"/>
    <col min="16" max="25" width="9.21875" style="29" customWidth="1"/>
    <col min="26" max="16384" width="9.21875" style="29"/>
  </cols>
  <sheetData>
    <row r="1" spans="1:25" x14ac:dyDescent="0.3"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</row>
    <row r="2" spans="1:25" ht="15.6" x14ac:dyDescent="0.3">
      <c r="B2" s="30" t="s">
        <v>168</v>
      </c>
      <c r="D2" s="47">
        <v>3.8649190714287626E-4</v>
      </c>
      <c r="E2" s="44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</row>
    <row r="3" spans="1:25" x14ac:dyDescent="0.3"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</row>
    <row r="4" spans="1:25" x14ac:dyDescent="0.3"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</row>
    <row r="5" spans="1:25" ht="15.6" x14ac:dyDescent="0.3">
      <c r="A5" s="31"/>
      <c r="B5" s="30" t="s">
        <v>166</v>
      </c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</row>
    <row r="6" spans="1:25" x14ac:dyDescent="0.3">
      <c r="A6" s="31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</row>
    <row r="7" spans="1:25" x14ac:dyDescent="0.3">
      <c r="A7" s="31"/>
      <c r="B7" s="46" t="s">
        <v>166</v>
      </c>
      <c r="E7" s="44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</row>
    <row r="8" spans="1:25" x14ac:dyDescent="0.3">
      <c r="A8" s="31"/>
      <c r="B8" s="33" t="s">
        <v>164</v>
      </c>
      <c r="C8" s="47">
        <v>1.0185742217247793</v>
      </c>
      <c r="D8" s="36" t="s">
        <v>185</v>
      </c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</row>
    <row r="9" spans="1:25" x14ac:dyDescent="0.3">
      <c r="A9" s="31"/>
      <c r="B9" s="33" t="s">
        <v>163</v>
      </c>
      <c r="C9" s="47">
        <v>1.0185742217247793</v>
      </c>
      <c r="D9" s="36" t="s">
        <v>185</v>
      </c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</row>
    <row r="10" spans="1:25" x14ac:dyDescent="0.3">
      <c r="A10" s="31"/>
      <c r="B10" s="33" t="s">
        <v>162</v>
      </c>
      <c r="C10" s="47">
        <v>1.0185742217247793</v>
      </c>
      <c r="D10" s="36" t="s">
        <v>185</v>
      </c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</row>
    <row r="11" spans="1:25" x14ac:dyDescent="0.3">
      <c r="A11" s="31"/>
      <c r="B11" s="33" t="s">
        <v>161</v>
      </c>
      <c r="C11" s="47">
        <v>1.0185742217247793</v>
      </c>
      <c r="D11" s="36" t="s">
        <v>185</v>
      </c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</row>
    <row r="12" spans="1:25" x14ac:dyDescent="0.3">
      <c r="A12" s="31"/>
      <c r="B12" s="33" t="s">
        <v>160</v>
      </c>
      <c r="C12" s="47">
        <v>1.0185742217247793</v>
      </c>
      <c r="D12" s="36" t="s">
        <v>185</v>
      </c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</row>
    <row r="13" spans="1:25" x14ac:dyDescent="0.3">
      <c r="A13" s="31"/>
      <c r="B13" s="33" t="s">
        <v>158</v>
      </c>
      <c r="C13" s="47">
        <v>1.0185742217247793</v>
      </c>
      <c r="D13" s="36" t="s">
        <v>185</v>
      </c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</row>
    <row r="14" spans="1:25" x14ac:dyDescent="0.3">
      <c r="A14" s="31"/>
      <c r="B14" s="33" t="s">
        <v>156</v>
      </c>
      <c r="C14" s="47">
        <v>1.0185742217247793</v>
      </c>
      <c r="D14" s="36" t="s">
        <v>185</v>
      </c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</row>
    <row r="15" spans="1:25" x14ac:dyDescent="0.3">
      <c r="A15" s="31"/>
      <c r="B15" s="33" t="s">
        <v>155</v>
      </c>
      <c r="C15" s="47">
        <v>1</v>
      </c>
      <c r="D15" s="37" t="s">
        <v>155</v>
      </c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</row>
    <row r="16" spans="1:25" x14ac:dyDescent="0.3">
      <c r="A16" s="31"/>
      <c r="B16" s="33" t="s">
        <v>100</v>
      </c>
      <c r="C16" s="47">
        <v>1.1119987474453508</v>
      </c>
      <c r="D16" s="37" t="s">
        <v>100</v>
      </c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34"/>
      <c r="Y16" s="34"/>
    </row>
    <row r="17" spans="1:23" x14ac:dyDescent="0.3">
      <c r="A17" s="31"/>
      <c r="B17" s="40"/>
      <c r="C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</row>
    <row r="18" spans="1:23" x14ac:dyDescent="0.3">
      <c r="B18" s="32" t="s">
        <v>139</v>
      </c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</row>
    <row r="19" spans="1:23" x14ac:dyDescent="0.3"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</row>
    <row r="20" spans="1:23" x14ac:dyDescent="0.3">
      <c r="D20" s="32" t="s">
        <v>138</v>
      </c>
      <c r="F20" s="44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</row>
    <row r="21" spans="1:23" x14ac:dyDescent="0.3">
      <c r="D21" s="33" t="s">
        <v>137</v>
      </c>
      <c r="E21" s="33" t="s">
        <v>136</v>
      </c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</row>
    <row r="22" spans="1:23" x14ac:dyDescent="0.3">
      <c r="A22" s="38">
        <v>0</v>
      </c>
      <c r="B22" s="32" t="s">
        <v>66</v>
      </c>
      <c r="C22" s="33" t="s">
        <v>65</v>
      </c>
      <c r="D22" s="47">
        <v>0.11706362732525916</v>
      </c>
      <c r="E22" s="47">
        <v>8.5886942852641979E-2</v>
      </c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</row>
    <row r="23" spans="1:23" x14ac:dyDescent="0.3">
      <c r="A23" s="38">
        <v>36</v>
      </c>
      <c r="C23" s="33" t="s">
        <v>64</v>
      </c>
      <c r="D23" s="47">
        <v>0.13262450491575589</v>
      </c>
      <c r="E23" s="47">
        <v>9.7303607745816492E-2</v>
      </c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</row>
    <row r="24" spans="1:23" x14ac:dyDescent="0.3">
      <c r="A24" s="38">
        <f>A23+1</f>
        <v>37</v>
      </c>
      <c r="C24" s="33" t="s">
        <v>63</v>
      </c>
      <c r="D24" s="47">
        <v>0.14838561404933384</v>
      </c>
      <c r="E24" s="47">
        <v>0.10886717800567787</v>
      </c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</row>
    <row r="25" spans="1:23" x14ac:dyDescent="0.3">
      <c r="A25" s="38">
        <f t="shared" ref="A25:A87" si="0">A24+1</f>
        <v>38</v>
      </c>
      <c r="C25" s="33" t="s">
        <v>62</v>
      </c>
      <c r="D25" s="47">
        <v>0.16411542624671399</v>
      </c>
      <c r="E25" s="47">
        <v>0.12040778640939206</v>
      </c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</row>
    <row r="26" spans="1:23" x14ac:dyDescent="0.3">
      <c r="A26" s="38">
        <f t="shared" si="0"/>
        <v>39</v>
      </c>
      <c r="C26" s="33" t="s">
        <v>61</v>
      </c>
      <c r="D26" s="47">
        <v>0.17960493356105903</v>
      </c>
      <c r="E26" s="47">
        <v>0.13177208854079953</v>
      </c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</row>
    <row r="27" spans="1:23" x14ac:dyDescent="0.3">
      <c r="A27" s="38">
        <f t="shared" si="0"/>
        <v>40</v>
      </c>
      <c r="C27" s="33" t="s">
        <v>60</v>
      </c>
      <c r="D27" s="47">
        <v>0.1946786566748773</v>
      </c>
      <c r="E27" s="47">
        <v>0.14283133918281118</v>
      </c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</row>
    <row r="28" spans="1:23" x14ac:dyDescent="0.3">
      <c r="A28" s="38">
        <f t="shared" si="0"/>
        <v>41</v>
      </c>
      <c r="C28" s="33" t="s">
        <v>59</v>
      </c>
      <c r="D28" s="47">
        <v>0.20920300488761234</v>
      </c>
      <c r="E28" s="47">
        <v>0.15348752585173289</v>
      </c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</row>
    <row r="29" spans="1:23" x14ac:dyDescent="0.3">
      <c r="A29" s="38">
        <f t="shared" si="0"/>
        <v>42</v>
      </c>
      <c r="C29" s="33" t="s">
        <v>58</v>
      </c>
      <c r="D29" s="47">
        <v>0.22309178413098182</v>
      </c>
      <c r="E29" s="47">
        <v>0.16367740990388013</v>
      </c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</row>
    <row r="30" spans="1:23" x14ac:dyDescent="0.3">
      <c r="A30" s="38">
        <f t="shared" si="0"/>
        <v>43</v>
      </c>
      <c r="C30" s="33" t="s">
        <v>57</v>
      </c>
      <c r="D30" s="47">
        <v>0.2363089683299078</v>
      </c>
      <c r="E30" s="47">
        <v>0.17337455982058295</v>
      </c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</row>
    <row r="31" spans="1:23" x14ac:dyDescent="0.3">
      <c r="A31" s="38">
        <f t="shared" si="0"/>
        <v>44</v>
      </c>
      <c r="C31" s="33" t="s">
        <v>56</v>
      </c>
      <c r="D31" s="47">
        <v>0.24886910967621784</v>
      </c>
      <c r="E31" s="47">
        <v>0.18258965221674067</v>
      </c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</row>
    <row r="32" spans="1:23" x14ac:dyDescent="0.3">
      <c r="A32" s="38">
        <f t="shared" si="0"/>
        <v>45</v>
      </c>
      <c r="C32" s="33" t="s">
        <v>55</v>
      </c>
      <c r="D32" s="47">
        <v>0.26083594831598539</v>
      </c>
      <c r="E32" s="47">
        <v>0.19136945179978926</v>
      </c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</row>
    <row r="33" spans="1:23" x14ac:dyDescent="0.3">
      <c r="A33" s="38">
        <f t="shared" si="0"/>
        <v>46</v>
      </c>
      <c r="C33" s="33" t="s">
        <v>54</v>
      </c>
      <c r="D33" s="47">
        <v>0.27231988984692934</v>
      </c>
      <c r="E33" s="47">
        <v>0.19979496066643995</v>
      </c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</row>
    <row r="34" spans="1:23" x14ac:dyDescent="0.3">
      <c r="A34" s="38">
        <f t="shared" si="0"/>
        <v>47</v>
      </c>
      <c r="C34" s="33" t="s">
        <v>53</v>
      </c>
      <c r="D34" s="47">
        <v>0.28347505993105693</v>
      </c>
      <c r="E34" s="47">
        <v>0.20797925733841127</v>
      </c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</row>
    <row r="35" spans="1:23" x14ac:dyDescent="0.3">
      <c r="A35" s="38">
        <f t="shared" si="0"/>
        <v>48</v>
      </c>
      <c r="C35" s="33" t="s">
        <v>52</v>
      </c>
      <c r="D35" s="47">
        <v>0.29449663724252495</v>
      </c>
      <c r="E35" s="47">
        <v>0.21606554000643288</v>
      </c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</row>
    <row r="36" spans="1:23" x14ac:dyDescent="0.3">
      <c r="A36" s="38">
        <f t="shared" si="0"/>
        <v>49</v>
      </c>
      <c r="C36" s="33" t="s">
        <v>51</v>
      </c>
      <c r="D36" s="47">
        <v>0.30561913105854055</v>
      </c>
      <c r="E36" s="47">
        <v>0.22422586283754398</v>
      </c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</row>
    <row r="37" spans="1:23" x14ac:dyDescent="0.3">
      <c r="A37" s="38">
        <f t="shared" si="0"/>
        <v>50</v>
      </c>
      <c r="C37" s="33" t="s">
        <v>50</v>
      </c>
      <c r="D37" s="47">
        <v>0.31711623143850087</v>
      </c>
      <c r="E37" s="47">
        <v>0.23266102605490335</v>
      </c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</row>
    <row r="38" spans="1:23" x14ac:dyDescent="0.3">
      <c r="A38" s="38">
        <f t="shared" si="0"/>
        <v>51</v>
      </c>
      <c r="C38" s="33" t="s">
        <v>49</v>
      </c>
      <c r="D38" s="47">
        <v>0.32930284096866719</v>
      </c>
      <c r="E38" s="47">
        <v>0.2416020665830321</v>
      </c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</row>
    <row r="39" spans="1:23" x14ac:dyDescent="0.3">
      <c r="A39" s="38">
        <f t="shared" si="0"/>
        <v>52</v>
      </c>
      <c r="C39" s="33" t="s">
        <v>48</v>
      </c>
      <c r="D39" s="47">
        <v>0.34253991943948908</v>
      </c>
      <c r="E39" s="47">
        <v>0.25131381247828383</v>
      </c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</row>
    <row r="40" spans="1:23" x14ac:dyDescent="0.3">
      <c r="A40" s="38">
        <f t="shared" si="0"/>
        <v>53</v>
      </c>
      <c r="C40" s="33" t="s">
        <v>47</v>
      </c>
      <c r="D40" s="47">
        <v>0.35724285870520489</v>
      </c>
      <c r="E40" s="47">
        <v>0.26210102737443436</v>
      </c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</row>
    <row r="41" spans="1:23" x14ac:dyDescent="0.3">
      <c r="A41" s="38">
        <f t="shared" si="0"/>
        <v>54</v>
      </c>
      <c r="C41" s="33" t="s">
        <v>46</v>
      </c>
      <c r="D41" s="47">
        <v>0.37389427911341594</v>
      </c>
      <c r="E41" s="47">
        <v>0.27431779893441444</v>
      </c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</row>
    <row r="42" spans="1:23" x14ac:dyDescent="0.3">
      <c r="A42" s="38">
        <f t="shared" si="0"/>
        <v>55</v>
      </c>
      <c r="C42" s="33" t="s">
        <v>45</v>
      </c>
      <c r="D42" s="47">
        <v>0.39306243265052881</v>
      </c>
      <c r="E42" s="47">
        <v>0.28838104082302041</v>
      </c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</row>
    <row r="43" spans="1:23" x14ac:dyDescent="0.3">
      <c r="A43" s="38">
        <f t="shared" si="0"/>
        <v>56</v>
      </c>
      <c r="C43" s="33" t="s">
        <v>44</v>
      </c>
      <c r="D43" s="47">
        <v>0.41542685516831818</v>
      </c>
      <c r="E43" s="47">
        <v>0.30478931316691971</v>
      </c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</row>
    <row r="44" spans="1:23" x14ac:dyDescent="0.3">
      <c r="A44" s="38">
        <f t="shared" si="0"/>
        <v>57</v>
      </c>
      <c r="C44" s="33" t="s">
        <v>43</v>
      </c>
      <c r="D44" s="47">
        <v>0.441813595656397</v>
      </c>
      <c r="E44" s="47">
        <v>0.32414866947723037</v>
      </c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</row>
    <row r="45" spans="1:23" x14ac:dyDescent="0.3">
      <c r="A45" s="38">
        <f t="shared" si="0"/>
        <v>58</v>
      </c>
      <c r="C45" s="33" t="s">
        <v>42</v>
      </c>
      <c r="D45" s="47">
        <v>0.47324336335592854</v>
      </c>
      <c r="E45" s="47">
        <v>0.34720798110082535</v>
      </c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</row>
    <row r="46" spans="1:23" x14ac:dyDescent="0.3">
      <c r="A46" s="38">
        <f t="shared" si="0"/>
        <v>59</v>
      </c>
      <c r="C46" s="33" t="s">
        <v>41</v>
      </c>
      <c r="D46" s="47">
        <v>0.51099742609495924</v>
      </c>
      <c r="E46" s="47">
        <v>0.37490728534254963</v>
      </c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</row>
    <row r="47" spans="1:23" x14ac:dyDescent="0.3">
      <c r="A47" s="38">
        <f t="shared" si="0"/>
        <v>60</v>
      </c>
      <c r="C47" s="33" t="s">
        <v>40</v>
      </c>
      <c r="D47" s="47">
        <v>0.55670830283792572</v>
      </c>
      <c r="E47" s="47">
        <v>0.41048668576449615</v>
      </c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</row>
    <row r="48" spans="1:23" x14ac:dyDescent="0.3">
      <c r="A48" s="38">
        <f t="shared" si="0"/>
        <v>61</v>
      </c>
      <c r="C48" s="33" t="s">
        <v>39</v>
      </c>
      <c r="D48" s="47">
        <v>0.61247839625034828</v>
      </c>
      <c r="E48" s="47">
        <v>0.45386674269939781</v>
      </c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</row>
    <row r="49" spans="1:23" x14ac:dyDescent="0.3">
      <c r="A49" s="38">
        <f t="shared" si="0"/>
        <v>62</v>
      </c>
      <c r="C49" s="33" t="s">
        <v>38</v>
      </c>
      <c r="D49" s="47">
        <v>0.68096423549072449</v>
      </c>
      <c r="E49" s="47">
        <v>0.50714027154133423</v>
      </c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</row>
    <row r="50" spans="1:23" x14ac:dyDescent="0.3">
      <c r="A50" s="38">
        <f t="shared" si="0"/>
        <v>63</v>
      </c>
      <c r="C50" s="33" t="s">
        <v>37</v>
      </c>
      <c r="D50" s="47">
        <v>0.76546546014592853</v>
      </c>
      <c r="E50" s="47">
        <v>0.57292213814770521</v>
      </c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</row>
    <row r="51" spans="1:23" x14ac:dyDescent="0.3">
      <c r="A51" s="38">
        <f t="shared" si="0"/>
        <v>64</v>
      </c>
      <c r="C51" s="33" t="s">
        <v>36</v>
      </c>
      <c r="D51" s="47">
        <v>0.87009731078443409</v>
      </c>
      <c r="E51" s="47">
        <v>0.65449154561654177</v>
      </c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</row>
    <row r="52" spans="1:23" x14ac:dyDescent="0.3">
      <c r="A52" s="38">
        <f t="shared" si="0"/>
        <v>65</v>
      </c>
      <c r="C52" s="33" t="s">
        <v>35</v>
      </c>
      <c r="D52" s="47">
        <v>1</v>
      </c>
      <c r="E52" s="47">
        <v>0.75596627973099884</v>
      </c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</row>
    <row r="53" spans="1:23" x14ac:dyDescent="0.3">
      <c r="A53" s="38">
        <f t="shared" si="0"/>
        <v>66</v>
      </c>
      <c r="C53" s="33" t="s">
        <v>34</v>
      </c>
      <c r="D53" s="47">
        <v>1.1679976231152986</v>
      </c>
      <c r="E53" s="47">
        <v>0.88738195375215212</v>
      </c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</row>
    <row r="54" spans="1:23" x14ac:dyDescent="0.3">
      <c r="A54" s="38">
        <f t="shared" si="0"/>
        <v>67</v>
      </c>
      <c r="C54" s="33" t="s">
        <v>33</v>
      </c>
      <c r="D54" s="47">
        <v>1.377842076147199</v>
      </c>
      <c r="E54" s="47">
        <v>1.0520449254597435</v>
      </c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</row>
    <row r="55" spans="1:23" x14ac:dyDescent="0.3">
      <c r="A55" s="38">
        <f t="shared" si="0"/>
        <v>68</v>
      </c>
      <c r="C55" s="33" t="s">
        <v>32</v>
      </c>
      <c r="D55" s="47">
        <v>1.6400195167350331</v>
      </c>
      <c r="E55" s="47">
        <v>1.2584908684431553</v>
      </c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</row>
    <row r="56" spans="1:23" x14ac:dyDescent="0.3">
      <c r="A56" s="38">
        <f t="shared" si="0"/>
        <v>69</v>
      </c>
      <c r="C56" s="33" t="s">
        <v>31</v>
      </c>
      <c r="D56" s="47">
        <v>1.9671754383330959</v>
      </c>
      <c r="E56" s="47">
        <v>1.5170865396094004</v>
      </c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</row>
    <row r="57" spans="1:23" x14ac:dyDescent="0.3">
      <c r="A57" s="38">
        <f t="shared" si="0"/>
        <v>70</v>
      </c>
      <c r="C57" s="33" t="s">
        <v>30</v>
      </c>
      <c r="D57" s="47">
        <v>2.3741597505840897</v>
      </c>
      <c r="E57" s="47">
        <v>1.840108406189475</v>
      </c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</row>
    <row r="58" spans="1:23" x14ac:dyDescent="0.3">
      <c r="A58" s="38">
        <f t="shared" si="0"/>
        <v>71</v>
      </c>
      <c r="C58" s="33" t="s">
        <v>29</v>
      </c>
      <c r="D58" s="47">
        <v>2.8778194817386478</v>
      </c>
      <c r="E58" s="47">
        <v>2.2416263806748127</v>
      </c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</row>
    <row r="59" spans="1:23" x14ac:dyDescent="0.3">
      <c r="A59" s="38">
        <f t="shared" si="0"/>
        <v>72</v>
      </c>
      <c r="C59" s="33" t="s">
        <v>28</v>
      </c>
      <c r="D59" s="47">
        <v>3.4971347951468847</v>
      </c>
      <c r="E59" s="47">
        <v>2.7376521324407777</v>
      </c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</row>
    <row r="60" spans="1:23" x14ac:dyDescent="0.3">
      <c r="A60" s="38">
        <f t="shared" si="0"/>
        <v>73</v>
      </c>
      <c r="C60" s="33" t="s">
        <v>27</v>
      </c>
      <c r="D60" s="47">
        <v>4.2537114547075898</v>
      </c>
      <c r="E60" s="47">
        <v>3.3465716398148868</v>
      </c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</row>
    <row r="61" spans="1:23" x14ac:dyDescent="0.3">
      <c r="A61" s="38">
        <f t="shared" si="0"/>
        <v>74</v>
      </c>
      <c r="C61" s="33" t="s">
        <v>26</v>
      </c>
      <c r="D61" s="47">
        <v>5.1719602691626498</v>
      </c>
      <c r="E61" s="47">
        <v>4.089342527744865</v>
      </c>
      <c r="I61" s="40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</row>
    <row r="62" spans="1:23" x14ac:dyDescent="0.3">
      <c r="A62" s="38">
        <f t="shared" si="0"/>
        <v>75</v>
      </c>
      <c r="C62" s="33" t="s">
        <v>25</v>
      </c>
      <c r="D62" s="47">
        <v>6.2793046213976558</v>
      </c>
      <c r="E62" s="47">
        <v>4.9897187919870598</v>
      </c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</row>
    <row r="63" spans="1:23" x14ac:dyDescent="0.3">
      <c r="A63" s="38">
        <f t="shared" si="0"/>
        <v>76</v>
      </c>
      <c r="C63" s="33" t="s">
        <v>24</v>
      </c>
      <c r="D63" s="47">
        <v>7.6065533324716261</v>
      </c>
      <c r="E63" s="47">
        <v>6.0746133828246522</v>
      </c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</row>
    <row r="64" spans="1:23" x14ac:dyDescent="0.3">
      <c r="A64" s="38">
        <f t="shared" si="0"/>
        <v>77</v>
      </c>
      <c r="C64" s="33" t="s">
        <v>23</v>
      </c>
      <c r="D64" s="47">
        <v>9.1885734460016142</v>
      </c>
      <c r="E64" s="47">
        <v>7.37471138446148</v>
      </c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</row>
    <row r="65" spans="1:23" x14ac:dyDescent="0.3">
      <c r="A65" s="38">
        <f t="shared" si="0"/>
        <v>78</v>
      </c>
      <c r="C65" s="33" t="s">
        <v>22</v>
      </c>
      <c r="D65" s="47">
        <v>11.065446849603845</v>
      </c>
      <c r="E65" s="47">
        <v>8.9254907318377796</v>
      </c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</row>
    <row r="66" spans="1:23" x14ac:dyDescent="0.3">
      <c r="A66" s="38">
        <f t="shared" si="0"/>
        <v>79</v>
      </c>
      <c r="C66" s="33" t="s">
        <v>21</v>
      </c>
      <c r="D66" s="47">
        <v>13.284353922170181</v>
      </c>
      <c r="E66" s="47">
        <v>10.768861560155578</v>
      </c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</row>
    <row r="67" spans="1:23" x14ac:dyDescent="0.3">
      <c r="A67" s="38">
        <f t="shared" si="0"/>
        <v>80</v>
      </c>
      <c r="C67" s="33" t="s">
        <v>20</v>
      </c>
      <c r="D67" s="47">
        <v>15.902503972995632</v>
      </c>
      <c r="E67" s="47">
        <v>12.955705832799962</v>
      </c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</row>
    <row r="68" spans="1:23" x14ac:dyDescent="0.3">
      <c r="A68" s="38">
        <f t="shared" si="0"/>
        <v>81</v>
      </c>
      <c r="C68" s="33" t="s">
        <v>19</v>
      </c>
      <c r="D68" s="47">
        <v>18.990875125879185</v>
      </c>
      <c r="E68" s="47">
        <v>15.549153586653656</v>
      </c>
      <c r="I68" s="40"/>
      <c r="J68" s="40"/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</row>
    <row r="69" spans="1:23" x14ac:dyDescent="0.3">
      <c r="A69" s="38">
        <f t="shared" si="0"/>
        <v>82</v>
      </c>
      <c r="C69" s="33" t="s">
        <v>18</v>
      </c>
      <c r="D69" s="47">
        <v>22.631319344458323</v>
      </c>
      <c r="E69" s="47">
        <v>18.622494623619069</v>
      </c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</row>
    <row r="70" spans="1:23" x14ac:dyDescent="0.3">
      <c r="A70" s="38">
        <f t="shared" si="0"/>
        <v>83</v>
      </c>
      <c r="C70" s="33" t="s">
        <v>17</v>
      </c>
      <c r="D70" s="47">
        <v>26.906295357089107</v>
      </c>
      <c r="E70" s="47">
        <v>22.250926511234717</v>
      </c>
      <c r="I70" s="40"/>
      <c r="J70" s="40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</row>
    <row r="71" spans="1:23" x14ac:dyDescent="0.3">
      <c r="A71" s="38">
        <f t="shared" si="0"/>
        <v>84</v>
      </c>
      <c r="C71" s="33" t="s">
        <v>16</v>
      </c>
      <c r="D71" s="47">
        <v>31.887334537602854</v>
      </c>
      <c r="E71" s="47">
        <v>26.501998292987839</v>
      </c>
      <c r="I71" s="40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</row>
    <row r="72" spans="1:23" x14ac:dyDescent="0.3">
      <c r="A72" s="38">
        <f t="shared" si="0"/>
        <v>85</v>
      </c>
      <c r="C72" s="33" t="s">
        <v>15</v>
      </c>
      <c r="D72" s="47">
        <v>37.617626414489315</v>
      </c>
      <c r="E72" s="47">
        <v>31.42085525941237</v>
      </c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</row>
    <row r="73" spans="1:23" x14ac:dyDescent="0.3">
      <c r="A73" s="38">
        <f t="shared" si="0"/>
        <v>86</v>
      </c>
      <c r="C73" s="33" t="s">
        <v>14</v>
      </c>
      <c r="D73" s="47">
        <v>44.088497196079999</v>
      </c>
      <c r="E73" s="47">
        <v>37.009917600249779</v>
      </c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</row>
    <row r="74" spans="1:23" x14ac:dyDescent="0.3">
      <c r="A74" s="38">
        <f t="shared" si="0"/>
        <v>87</v>
      </c>
      <c r="C74" s="33" t="s">
        <v>13</v>
      </c>
      <c r="D74" s="47">
        <v>51.228262818022458</v>
      </c>
      <c r="E74" s="47">
        <v>43.218397627728251</v>
      </c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</row>
    <row r="75" spans="1:23" x14ac:dyDescent="0.3">
      <c r="A75" s="38">
        <f t="shared" si="0"/>
        <v>88</v>
      </c>
      <c r="C75" s="33" t="s">
        <v>12</v>
      </c>
      <c r="D75" s="47">
        <v>58.90421974655947</v>
      </c>
      <c r="E75" s="47">
        <v>49.942657631974022</v>
      </c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</row>
    <row r="76" spans="1:23" x14ac:dyDescent="0.3">
      <c r="A76" s="38">
        <f t="shared" si="0"/>
        <v>89</v>
      </c>
      <c r="C76" s="33" t="s">
        <v>11</v>
      </c>
      <c r="D76" s="47">
        <v>66.921527180792836</v>
      </c>
      <c r="E76" s="47">
        <v>57.023949584043734</v>
      </c>
      <c r="I76" s="40"/>
      <c r="J76" s="40"/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</row>
    <row r="77" spans="1:23" x14ac:dyDescent="0.3">
      <c r="A77" s="38">
        <f t="shared" si="0"/>
        <v>90</v>
      </c>
      <c r="C77" s="33" t="s">
        <v>10</v>
      </c>
      <c r="D77" s="47">
        <v>75.02851307881069</v>
      </c>
      <c r="E77" s="47">
        <v>64.251607835795014</v>
      </c>
      <c r="I77" s="40"/>
      <c r="J77" s="40"/>
      <c r="K77" s="40"/>
      <c r="L77" s="40"/>
      <c r="M77" s="40"/>
      <c r="N77" s="40"/>
      <c r="O77" s="40"/>
      <c r="P77" s="40"/>
      <c r="Q77" s="40"/>
      <c r="R77" s="40"/>
      <c r="S77" s="40"/>
      <c r="T77" s="40"/>
      <c r="U77" s="40"/>
      <c r="V77" s="40"/>
      <c r="W77" s="40"/>
    </row>
    <row r="78" spans="1:23" x14ac:dyDescent="0.3">
      <c r="A78" s="38">
        <f t="shared" si="0"/>
        <v>91</v>
      </c>
      <c r="C78" s="33" t="s">
        <v>9</v>
      </c>
      <c r="D78" s="47">
        <v>82.930540058260149</v>
      </c>
      <c r="E78" s="47">
        <v>71.37372502172822</v>
      </c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</row>
    <row r="79" spans="1:23" x14ac:dyDescent="0.3">
      <c r="A79" s="38">
        <f t="shared" si="0"/>
        <v>92</v>
      </c>
      <c r="C79" s="33" t="s">
        <v>8</v>
      </c>
      <c r="D79" s="47">
        <v>90.311923938557754</v>
      </c>
      <c r="E79" s="47">
        <v>78.115132447441482</v>
      </c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40"/>
    </row>
    <row r="80" spans="1:23" x14ac:dyDescent="0.3">
      <c r="A80" s="38">
        <f t="shared" si="0"/>
        <v>93</v>
      </c>
      <c r="C80" s="33" t="s">
        <v>7</v>
      </c>
      <c r="D80" s="47">
        <v>96.863715456282094</v>
      </c>
      <c r="E80" s="47">
        <v>84.201031563669886</v>
      </c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</row>
    <row r="81" spans="1:23" x14ac:dyDescent="0.3">
      <c r="A81" s="38">
        <f t="shared" si="0"/>
        <v>94</v>
      </c>
      <c r="C81" s="33" t="s">
        <v>6</v>
      </c>
      <c r="D81" s="47">
        <v>102.3136918272461</v>
      </c>
      <c r="E81" s="47">
        <v>88.938549944739108</v>
      </c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</row>
    <row r="82" spans="1:23" x14ac:dyDescent="0.3">
      <c r="A82" s="38">
        <f t="shared" si="0"/>
        <v>95</v>
      </c>
      <c r="C82" s="33" t="s">
        <v>5</v>
      </c>
      <c r="D82" s="47">
        <v>106.45409154434589</v>
      </c>
      <c r="E82" s="47">
        <v>92.537688441786287</v>
      </c>
      <c r="I82" s="40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</row>
    <row r="83" spans="1:23" x14ac:dyDescent="0.3">
      <c r="A83" s="38">
        <f t="shared" si="0"/>
        <v>96</v>
      </c>
      <c r="C83" s="33" t="s">
        <v>4</v>
      </c>
      <c r="D83" s="47">
        <v>109.16275564616133</v>
      </c>
      <c r="E83" s="47">
        <v>94.892257543931436</v>
      </c>
      <c r="I83" s="40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</row>
    <row r="84" spans="1:23" x14ac:dyDescent="0.3">
      <c r="A84" s="38">
        <f t="shared" si="0"/>
        <v>97</v>
      </c>
      <c r="C84" s="33" t="s">
        <v>3</v>
      </c>
      <c r="D84" s="47">
        <v>110.41444768734067</v>
      </c>
      <c r="E84" s="47">
        <v>95.980319885654268</v>
      </c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</row>
    <row r="85" spans="1:23" x14ac:dyDescent="0.3">
      <c r="A85" s="38">
        <f t="shared" si="0"/>
        <v>98</v>
      </c>
      <c r="C85" s="33" t="s">
        <v>2</v>
      </c>
      <c r="D85" s="47">
        <v>110.41444768734067</v>
      </c>
      <c r="E85" s="47">
        <v>95.980319885654268</v>
      </c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</row>
    <row r="86" spans="1:23" x14ac:dyDescent="0.3">
      <c r="A86" s="38">
        <f t="shared" si="0"/>
        <v>99</v>
      </c>
      <c r="C86" s="33" t="s">
        <v>1</v>
      </c>
      <c r="D86" s="47">
        <v>110.41444768734067</v>
      </c>
      <c r="E86" s="47">
        <v>95.980319885654268</v>
      </c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</row>
    <row r="87" spans="1:23" x14ac:dyDescent="0.3">
      <c r="A87" s="38">
        <f t="shared" si="0"/>
        <v>100</v>
      </c>
      <c r="C87" s="33" t="s">
        <v>0</v>
      </c>
      <c r="D87" s="47">
        <v>110.41444768734067</v>
      </c>
      <c r="E87" s="47">
        <v>95.980319885654268</v>
      </c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</row>
    <row r="88" spans="1:23" x14ac:dyDescent="0.3">
      <c r="I88" s="40"/>
      <c r="J88" s="40"/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</row>
    <row r="89" spans="1:23" x14ac:dyDescent="0.3">
      <c r="B89" s="32" t="s">
        <v>135</v>
      </c>
      <c r="F89" s="44"/>
      <c r="I89" s="40"/>
      <c r="J89" s="40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0"/>
      <c r="V89" s="40"/>
      <c r="W89" s="40"/>
    </row>
    <row r="90" spans="1:23" x14ac:dyDescent="0.3"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</row>
    <row r="91" spans="1:23" x14ac:dyDescent="0.3">
      <c r="D91" s="32" t="s">
        <v>134</v>
      </c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</row>
    <row r="92" spans="1:23" x14ac:dyDescent="0.3">
      <c r="D92" s="33" t="s">
        <v>133</v>
      </c>
      <c r="E92" s="33" t="s">
        <v>132</v>
      </c>
      <c r="F92" s="33" t="s">
        <v>131</v>
      </c>
      <c r="G92" s="33" t="s">
        <v>130</v>
      </c>
      <c r="H92" s="33" t="s">
        <v>129</v>
      </c>
      <c r="I92" s="40"/>
      <c r="J92" s="40"/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</row>
    <row r="93" spans="1:23" x14ac:dyDescent="0.3">
      <c r="A93" s="38">
        <v>0</v>
      </c>
      <c r="B93" s="32" t="s">
        <v>66</v>
      </c>
      <c r="C93" s="33" t="s">
        <v>65</v>
      </c>
      <c r="D93" s="47">
        <v>0.37386739582480777</v>
      </c>
      <c r="E93" s="47">
        <v>1</v>
      </c>
      <c r="F93" s="47">
        <v>5.4986067389643507</v>
      </c>
      <c r="G93" s="47">
        <v>0.46375976953947801</v>
      </c>
      <c r="H93" s="47">
        <v>1</v>
      </c>
      <c r="I93" s="40"/>
      <c r="J93" s="40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</row>
    <row r="94" spans="1:23" x14ac:dyDescent="0.3">
      <c r="A94" s="38">
        <v>36</v>
      </c>
      <c r="C94" s="33" t="s">
        <v>64</v>
      </c>
      <c r="D94" s="47">
        <v>0.37386739582480777</v>
      </c>
      <c r="E94" s="47">
        <v>1</v>
      </c>
      <c r="F94" s="47">
        <v>5.4986067389643507</v>
      </c>
      <c r="G94" s="47">
        <v>0.46375976953947801</v>
      </c>
      <c r="H94" s="47">
        <v>1</v>
      </c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</row>
    <row r="95" spans="1:23" x14ac:dyDescent="0.3">
      <c r="A95" s="38">
        <f>A94+1</f>
        <v>37</v>
      </c>
      <c r="C95" s="33" t="s">
        <v>63</v>
      </c>
      <c r="D95" s="47">
        <v>0.37386739582480777</v>
      </c>
      <c r="E95" s="47">
        <v>1</v>
      </c>
      <c r="F95" s="47">
        <v>5.4986067389643507</v>
      </c>
      <c r="G95" s="47">
        <v>0.46375976953947801</v>
      </c>
      <c r="H95" s="47">
        <v>1</v>
      </c>
      <c r="I95" s="40"/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</row>
    <row r="96" spans="1:23" x14ac:dyDescent="0.3">
      <c r="A96" s="38">
        <f t="shared" ref="A96:A158" si="1">A95+1</f>
        <v>38</v>
      </c>
      <c r="C96" s="33" t="s">
        <v>62</v>
      </c>
      <c r="D96" s="47">
        <v>0.37386739582480777</v>
      </c>
      <c r="E96" s="47">
        <v>1</v>
      </c>
      <c r="F96" s="47">
        <v>5.4986067389643409</v>
      </c>
      <c r="G96" s="47">
        <v>0.46375976953947801</v>
      </c>
      <c r="H96" s="47">
        <v>1</v>
      </c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</row>
    <row r="97" spans="1:23" x14ac:dyDescent="0.3">
      <c r="A97" s="38">
        <f t="shared" si="1"/>
        <v>39</v>
      </c>
      <c r="C97" s="33" t="s">
        <v>61</v>
      </c>
      <c r="D97" s="47">
        <v>0.37386739582480777</v>
      </c>
      <c r="E97" s="47">
        <v>1</v>
      </c>
      <c r="F97" s="47">
        <v>5.4986067389643409</v>
      </c>
      <c r="G97" s="47">
        <v>0.46375976953947801</v>
      </c>
      <c r="H97" s="47">
        <v>1</v>
      </c>
      <c r="I97" s="40"/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</row>
    <row r="98" spans="1:23" x14ac:dyDescent="0.3">
      <c r="A98" s="38">
        <f t="shared" si="1"/>
        <v>40</v>
      </c>
      <c r="C98" s="33" t="s">
        <v>60</v>
      </c>
      <c r="D98" s="47">
        <v>0.37386739582480777</v>
      </c>
      <c r="E98" s="47">
        <v>1</v>
      </c>
      <c r="F98" s="47">
        <v>5.4986067389643409</v>
      </c>
      <c r="G98" s="47">
        <v>0.46375976953947801</v>
      </c>
      <c r="H98" s="47">
        <v>1</v>
      </c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</row>
    <row r="99" spans="1:23" x14ac:dyDescent="0.3">
      <c r="A99" s="38">
        <f t="shared" si="1"/>
        <v>41</v>
      </c>
      <c r="C99" s="33" t="s">
        <v>59</v>
      </c>
      <c r="D99" s="47">
        <v>0.37386739582480777</v>
      </c>
      <c r="E99" s="47">
        <v>1</v>
      </c>
      <c r="F99" s="47">
        <v>5.4986067389643409</v>
      </c>
      <c r="G99" s="47">
        <v>0.46375976953947801</v>
      </c>
      <c r="H99" s="47">
        <v>1</v>
      </c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</row>
    <row r="100" spans="1:23" x14ac:dyDescent="0.3">
      <c r="A100" s="38">
        <f t="shared" si="1"/>
        <v>42</v>
      </c>
      <c r="C100" s="33" t="s">
        <v>58</v>
      </c>
      <c r="D100" s="47">
        <v>0.37386739582480844</v>
      </c>
      <c r="E100" s="47">
        <v>1</v>
      </c>
      <c r="F100" s="47">
        <v>5.4986067389643409</v>
      </c>
      <c r="G100" s="47">
        <v>0.46375976953947717</v>
      </c>
      <c r="H100" s="47">
        <v>1</v>
      </c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</row>
    <row r="101" spans="1:23" x14ac:dyDescent="0.3">
      <c r="A101" s="38">
        <f t="shared" si="1"/>
        <v>43</v>
      </c>
      <c r="C101" s="33" t="s">
        <v>57</v>
      </c>
      <c r="D101" s="47">
        <v>0.37386739582480777</v>
      </c>
      <c r="E101" s="47">
        <v>1</v>
      </c>
      <c r="F101" s="47">
        <v>5.4986067389643507</v>
      </c>
      <c r="G101" s="47">
        <v>0.46375976953947801</v>
      </c>
      <c r="H101" s="47">
        <v>1</v>
      </c>
      <c r="I101" s="40"/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</row>
    <row r="102" spans="1:23" x14ac:dyDescent="0.3">
      <c r="A102" s="38">
        <f t="shared" si="1"/>
        <v>44</v>
      </c>
      <c r="C102" s="33" t="s">
        <v>56</v>
      </c>
      <c r="D102" s="47">
        <v>0.37386739582480844</v>
      </c>
      <c r="E102" s="47">
        <v>1</v>
      </c>
      <c r="F102" s="47">
        <v>5.4986067389643312</v>
      </c>
      <c r="G102" s="47">
        <v>0.46375976953947878</v>
      </c>
      <c r="H102" s="47">
        <v>1</v>
      </c>
      <c r="I102" s="40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</row>
    <row r="103" spans="1:23" x14ac:dyDescent="0.3">
      <c r="A103" s="38">
        <f t="shared" si="1"/>
        <v>45</v>
      </c>
      <c r="C103" s="33" t="s">
        <v>55</v>
      </c>
      <c r="D103" s="47">
        <v>0.3738673958248091</v>
      </c>
      <c r="E103" s="47">
        <v>1</v>
      </c>
      <c r="F103" s="47">
        <v>5.4986067389643409</v>
      </c>
      <c r="G103" s="47">
        <v>0.46375976953947801</v>
      </c>
      <c r="H103" s="47">
        <v>1</v>
      </c>
      <c r="I103" s="40"/>
      <c r="J103" s="40"/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</row>
    <row r="104" spans="1:23" x14ac:dyDescent="0.3">
      <c r="A104" s="38">
        <f t="shared" si="1"/>
        <v>46</v>
      </c>
      <c r="C104" s="33" t="s">
        <v>54</v>
      </c>
      <c r="D104" s="47">
        <v>0.37386739582480844</v>
      </c>
      <c r="E104" s="47">
        <v>1</v>
      </c>
      <c r="F104" s="47">
        <v>5.4986067389643507</v>
      </c>
      <c r="G104" s="47">
        <v>0.46375976953947717</v>
      </c>
      <c r="H104" s="47">
        <v>1</v>
      </c>
      <c r="I104" s="40"/>
      <c r="J104" s="40"/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</row>
    <row r="105" spans="1:23" x14ac:dyDescent="0.3">
      <c r="A105" s="38">
        <f t="shared" si="1"/>
        <v>47</v>
      </c>
      <c r="C105" s="33" t="s">
        <v>53</v>
      </c>
      <c r="D105" s="47">
        <v>0.37386739582480777</v>
      </c>
      <c r="E105" s="47">
        <v>1</v>
      </c>
      <c r="F105" s="47">
        <v>5.4986067389643312</v>
      </c>
      <c r="G105" s="47">
        <v>0.46375976953947801</v>
      </c>
      <c r="H105" s="47">
        <v>1</v>
      </c>
      <c r="I105" s="40"/>
      <c r="J105" s="40"/>
      <c r="K105" s="40"/>
      <c r="L105" s="40"/>
      <c r="M105" s="40"/>
      <c r="N105" s="40"/>
      <c r="O105" s="40"/>
      <c r="P105" s="40"/>
      <c r="Q105" s="40"/>
      <c r="R105" s="40"/>
      <c r="S105" s="40"/>
      <c r="T105" s="40"/>
      <c r="U105" s="40"/>
      <c r="V105" s="40"/>
      <c r="W105" s="40"/>
    </row>
    <row r="106" spans="1:23" x14ac:dyDescent="0.3">
      <c r="A106" s="38">
        <f t="shared" si="1"/>
        <v>48</v>
      </c>
      <c r="C106" s="33" t="s">
        <v>52</v>
      </c>
      <c r="D106" s="47">
        <v>0.37386739582480777</v>
      </c>
      <c r="E106" s="47">
        <v>1</v>
      </c>
      <c r="F106" s="47">
        <v>5.4986067389643312</v>
      </c>
      <c r="G106" s="47">
        <v>0.46375976953947801</v>
      </c>
      <c r="H106" s="47">
        <v>1</v>
      </c>
      <c r="I106" s="40"/>
      <c r="J106" s="40"/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</row>
    <row r="107" spans="1:23" x14ac:dyDescent="0.3">
      <c r="A107" s="38">
        <f t="shared" si="1"/>
        <v>49</v>
      </c>
      <c r="C107" s="33" t="s">
        <v>51</v>
      </c>
      <c r="D107" s="47">
        <v>0.37386739582480777</v>
      </c>
      <c r="E107" s="47">
        <v>1</v>
      </c>
      <c r="F107" s="47">
        <v>5.4986067389643258</v>
      </c>
      <c r="G107" s="47">
        <v>0.46375976953947801</v>
      </c>
      <c r="H107" s="47">
        <v>1</v>
      </c>
      <c r="I107" s="40"/>
      <c r="J107" s="40"/>
      <c r="K107" s="40"/>
      <c r="L107" s="40"/>
      <c r="M107" s="40"/>
      <c r="N107" s="40"/>
      <c r="O107" s="40"/>
      <c r="P107" s="40"/>
      <c r="Q107" s="40"/>
      <c r="R107" s="40"/>
      <c r="S107" s="40"/>
      <c r="T107" s="40"/>
      <c r="U107" s="40"/>
      <c r="V107" s="40"/>
      <c r="W107" s="40"/>
    </row>
    <row r="108" spans="1:23" x14ac:dyDescent="0.3">
      <c r="A108" s="38">
        <f t="shared" si="1"/>
        <v>50</v>
      </c>
      <c r="C108" s="33" t="s">
        <v>50</v>
      </c>
      <c r="D108" s="47">
        <v>0.37386739582480844</v>
      </c>
      <c r="E108" s="47">
        <v>1</v>
      </c>
      <c r="F108" s="47">
        <v>5.4986067389643356</v>
      </c>
      <c r="G108" s="47">
        <v>0.46375976953947717</v>
      </c>
      <c r="H108" s="47">
        <v>1</v>
      </c>
      <c r="I108" s="40"/>
      <c r="J108" s="40"/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</row>
    <row r="109" spans="1:23" x14ac:dyDescent="0.3">
      <c r="A109" s="38">
        <f t="shared" si="1"/>
        <v>51</v>
      </c>
      <c r="C109" s="33" t="s">
        <v>49</v>
      </c>
      <c r="D109" s="47">
        <v>0.3738673958248071</v>
      </c>
      <c r="E109" s="47">
        <v>1</v>
      </c>
      <c r="F109" s="47">
        <v>5.4986067389643356</v>
      </c>
      <c r="G109" s="47">
        <v>0.46375976953947717</v>
      </c>
      <c r="H109" s="47">
        <v>1</v>
      </c>
      <c r="I109" s="40"/>
      <c r="J109" s="40"/>
      <c r="K109" s="40"/>
      <c r="L109" s="40"/>
      <c r="M109" s="40"/>
      <c r="N109" s="40"/>
      <c r="O109" s="40"/>
      <c r="P109" s="40"/>
      <c r="Q109" s="40"/>
      <c r="R109" s="40"/>
      <c r="S109" s="40"/>
      <c r="T109" s="40"/>
      <c r="U109" s="40"/>
      <c r="V109" s="40"/>
      <c r="W109" s="40"/>
    </row>
    <row r="110" spans="1:23" x14ac:dyDescent="0.3">
      <c r="A110" s="38">
        <f t="shared" si="1"/>
        <v>52</v>
      </c>
      <c r="C110" s="33" t="s">
        <v>48</v>
      </c>
      <c r="D110" s="47">
        <v>0.37386739582480844</v>
      </c>
      <c r="E110" s="47">
        <v>1</v>
      </c>
      <c r="F110" s="47">
        <v>5.4986067389643258</v>
      </c>
      <c r="G110" s="47">
        <v>0.46375976953947717</v>
      </c>
      <c r="H110" s="47">
        <v>1</v>
      </c>
      <c r="I110" s="40"/>
      <c r="J110" s="40"/>
      <c r="K110" s="40"/>
      <c r="L110" s="40"/>
      <c r="M110" s="40"/>
      <c r="N110" s="40"/>
      <c r="O110" s="40"/>
      <c r="P110" s="40"/>
      <c r="Q110" s="40"/>
      <c r="R110" s="40"/>
      <c r="S110" s="40"/>
      <c r="T110" s="40"/>
      <c r="U110" s="40"/>
      <c r="V110" s="40"/>
      <c r="W110" s="40"/>
    </row>
    <row r="111" spans="1:23" x14ac:dyDescent="0.3">
      <c r="A111" s="38">
        <f t="shared" si="1"/>
        <v>53</v>
      </c>
      <c r="C111" s="33" t="s">
        <v>47</v>
      </c>
      <c r="D111" s="47">
        <v>0.37386739582480777</v>
      </c>
      <c r="E111" s="47">
        <v>1</v>
      </c>
      <c r="F111" s="47">
        <v>5.4986067389643258</v>
      </c>
      <c r="G111" s="47">
        <v>0.46375976953947801</v>
      </c>
      <c r="H111" s="47">
        <v>1</v>
      </c>
      <c r="I111" s="40"/>
      <c r="J111" s="40"/>
      <c r="K111" s="40"/>
      <c r="L111" s="40"/>
      <c r="M111" s="40"/>
      <c r="N111" s="40"/>
      <c r="O111" s="40"/>
      <c r="P111" s="40"/>
      <c r="Q111" s="40"/>
      <c r="R111" s="40"/>
      <c r="S111" s="40"/>
      <c r="T111" s="40"/>
      <c r="U111" s="40"/>
      <c r="V111" s="40"/>
      <c r="W111" s="40"/>
    </row>
    <row r="112" spans="1:23" x14ac:dyDescent="0.3">
      <c r="A112" s="38">
        <f t="shared" si="1"/>
        <v>54</v>
      </c>
      <c r="C112" s="33" t="s">
        <v>46</v>
      </c>
      <c r="D112" s="47">
        <v>0.37386739582480777</v>
      </c>
      <c r="E112" s="47">
        <v>1</v>
      </c>
      <c r="F112" s="47">
        <v>5.4986067389643356</v>
      </c>
      <c r="G112" s="47">
        <v>0.46375976953947801</v>
      </c>
      <c r="H112" s="47">
        <v>1</v>
      </c>
      <c r="I112" s="40"/>
      <c r="J112" s="40"/>
      <c r="K112" s="40"/>
      <c r="L112" s="40"/>
      <c r="M112" s="40"/>
      <c r="N112" s="40"/>
      <c r="O112" s="40"/>
      <c r="P112" s="40"/>
      <c r="Q112" s="40"/>
      <c r="R112" s="40"/>
      <c r="S112" s="40"/>
      <c r="T112" s="40"/>
      <c r="U112" s="40"/>
      <c r="V112" s="40"/>
      <c r="W112" s="40"/>
    </row>
    <row r="113" spans="1:23" x14ac:dyDescent="0.3">
      <c r="A113" s="38">
        <f t="shared" si="1"/>
        <v>55</v>
      </c>
      <c r="C113" s="33" t="s">
        <v>45</v>
      </c>
      <c r="D113" s="47">
        <v>0.37386739582480777</v>
      </c>
      <c r="E113" s="47">
        <v>1</v>
      </c>
      <c r="F113" s="47">
        <v>5.4986067389643258</v>
      </c>
      <c r="G113" s="47">
        <v>0.46375976953947801</v>
      </c>
      <c r="H113" s="47">
        <v>1</v>
      </c>
      <c r="I113" s="40"/>
      <c r="J113" s="40"/>
      <c r="K113" s="40"/>
      <c r="L113" s="40"/>
      <c r="M113" s="40"/>
      <c r="N113" s="40"/>
      <c r="O113" s="40"/>
      <c r="P113" s="40"/>
      <c r="Q113" s="40"/>
      <c r="R113" s="40"/>
      <c r="S113" s="40"/>
      <c r="T113" s="40"/>
      <c r="U113" s="40"/>
      <c r="V113" s="40"/>
      <c r="W113" s="40"/>
    </row>
    <row r="114" spans="1:23" x14ac:dyDescent="0.3">
      <c r="A114" s="38">
        <f t="shared" si="1"/>
        <v>56</v>
      </c>
      <c r="C114" s="33" t="s">
        <v>44</v>
      </c>
      <c r="D114" s="47">
        <v>0.37386739582480844</v>
      </c>
      <c r="E114" s="47">
        <v>1</v>
      </c>
      <c r="F114" s="47">
        <v>5.4986067389643312</v>
      </c>
      <c r="G114" s="47">
        <v>0.46375976953947717</v>
      </c>
      <c r="H114" s="47">
        <v>1</v>
      </c>
      <c r="I114" s="40"/>
      <c r="J114" s="40"/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</row>
    <row r="115" spans="1:23" x14ac:dyDescent="0.3">
      <c r="A115" s="38">
        <f t="shared" si="1"/>
        <v>57</v>
      </c>
      <c r="C115" s="33" t="s">
        <v>43</v>
      </c>
      <c r="D115" s="47">
        <v>0.37386739582480844</v>
      </c>
      <c r="E115" s="47">
        <v>1</v>
      </c>
      <c r="F115" s="47">
        <v>5.4986067389643312</v>
      </c>
      <c r="G115" s="47">
        <v>0.46375976953947717</v>
      </c>
      <c r="H115" s="47">
        <v>1</v>
      </c>
      <c r="I115" s="40"/>
      <c r="J115" s="40"/>
      <c r="K115" s="40"/>
      <c r="L115" s="40"/>
      <c r="M115" s="40"/>
      <c r="N115" s="40"/>
      <c r="O115" s="40"/>
      <c r="P115" s="40"/>
      <c r="Q115" s="40"/>
      <c r="R115" s="40"/>
      <c r="S115" s="40"/>
      <c r="T115" s="40"/>
      <c r="U115" s="40"/>
      <c r="V115" s="40"/>
      <c r="W115" s="40"/>
    </row>
    <row r="116" spans="1:23" x14ac:dyDescent="0.3">
      <c r="A116" s="38">
        <f t="shared" si="1"/>
        <v>58</v>
      </c>
      <c r="C116" s="33" t="s">
        <v>42</v>
      </c>
      <c r="D116" s="47">
        <v>0.37386739582480777</v>
      </c>
      <c r="E116" s="47">
        <v>1</v>
      </c>
      <c r="F116" s="47">
        <v>5.4986067389643312</v>
      </c>
      <c r="G116" s="47">
        <v>0.46375976953947801</v>
      </c>
      <c r="H116" s="47">
        <v>1</v>
      </c>
      <c r="I116" s="40"/>
      <c r="J116" s="40"/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</row>
    <row r="117" spans="1:23" x14ac:dyDescent="0.3">
      <c r="A117" s="38">
        <f t="shared" si="1"/>
        <v>59</v>
      </c>
      <c r="C117" s="33" t="s">
        <v>41</v>
      </c>
      <c r="D117" s="47">
        <v>0.37386739582480777</v>
      </c>
      <c r="E117" s="47">
        <v>1</v>
      </c>
      <c r="F117" s="47">
        <v>5.4986067389643312</v>
      </c>
      <c r="G117" s="47">
        <v>0.46375976953947801</v>
      </c>
      <c r="H117" s="47">
        <v>1</v>
      </c>
      <c r="I117" s="40"/>
      <c r="J117" s="40"/>
      <c r="K117" s="40"/>
      <c r="L117" s="40"/>
      <c r="M117" s="40"/>
      <c r="N117" s="40"/>
      <c r="O117" s="40"/>
      <c r="P117" s="40"/>
      <c r="Q117" s="40"/>
      <c r="R117" s="40"/>
      <c r="S117" s="40"/>
      <c r="T117" s="40"/>
      <c r="U117" s="40"/>
      <c r="V117" s="40"/>
      <c r="W117" s="40"/>
    </row>
    <row r="118" spans="1:23" x14ac:dyDescent="0.3">
      <c r="A118" s="38">
        <f t="shared" si="1"/>
        <v>60</v>
      </c>
      <c r="C118" s="33" t="s">
        <v>40</v>
      </c>
      <c r="D118" s="47">
        <v>0.38116957108690452</v>
      </c>
      <c r="E118" s="47">
        <v>1</v>
      </c>
      <c r="F118" s="47">
        <v>5.1463546100811079</v>
      </c>
      <c r="G118" s="47">
        <v>0.47281767390478086</v>
      </c>
      <c r="H118" s="47">
        <v>1</v>
      </c>
      <c r="I118" s="40"/>
      <c r="J118" s="40"/>
      <c r="K118" s="40"/>
      <c r="L118" s="40"/>
      <c r="M118" s="40"/>
      <c r="N118" s="40"/>
      <c r="O118" s="40"/>
      <c r="P118" s="40"/>
      <c r="Q118" s="40"/>
      <c r="R118" s="40"/>
      <c r="S118" s="40"/>
      <c r="T118" s="40"/>
      <c r="U118" s="40"/>
      <c r="V118" s="40"/>
      <c r="W118" s="40"/>
    </row>
    <row r="119" spans="1:23" x14ac:dyDescent="0.3">
      <c r="A119" s="38">
        <f t="shared" si="1"/>
        <v>61</v>
      </c>
      <c r="C119" s="33" t="s">
        <v>39</v>
      </c>
      <c r="D119" s="47">
        <v>0.3886143684769372</v>
      </c>
      <c r="E119" s="47">
        <v>1</v>
      </c>
      <c r="F119" s="47">
        <v>4.8166684816764311</v>
      </c>
      <c r="G119" s="47">
        <v>0.4820524923468999</v>
      </c>
      <c r="H119" s="47">
        <v>1</v>
      </c>
      <c r="I119" s="40"/>
      <c r="J119" s="40"/>
      <c r="K119" s="40"/>
      <c r="L119" s="40"/>
      <c r="M119" s="40"/>
      <c r="N119" s="40"/>
      <c r="O119" s="40"/>
      <c r="P119" s="40"/>
      <c r="Q119" s="40"/>
      <c r="R119" s="40"/>
      <c r="S119" s="40"/>
      <c r="T119" s="40"/>
      <c r="U119" s="40"/>
      <c r="V119" s="40"/>
      <c r="W119" s="40"/>
    </row>
    <row r="120" spans="1:23" x14ac:dyDescent="0.3">
      <c r="A120" s="38">
        <f t="shared" si="1"/>
        <v>62</v>
      </c>
      <c r="C120" s="33" t="s">
        <v>38</v>
      </c>
      <c r="D120" s="47">
        <v>0.39620457361297801</v>
      </c>
      <c r="E120" s="47">
        <v>1</v>
      </c>
      <c r="F120" s="47">
        <v>4.5081027290518314</v>
      </c>
      <c r="G120" s="47">
        <v>0.49146768025565712</v>
      </c>
      <c r="H120" s="47">
        <v>1</v>
      </c>
      <c r="I120" s="40"/>
      <c r="J120" s="40"/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</row>
    <row r="121" spans="1:23" x14ac:dyDescent="0.3">
      <c r="A121" s="38">
        <f t="shared" si="1"/>
        <v>63</v>
      </c>
      <c r="C121" s="33" t="s">
        <v>37</v>
      </c>
      <c r="D121" s="47">
        <v>0.40394302652028097</v>
      </c>
      <c r="E121" s="47">
        <v>1</v>
      </c>
      <c r="F121" s="47">
        <v>4.2193043372192385</v>
      </c>
      <c r="G121" s="47">
        <v>0.5010667605096748</v>
      </c>
      <c r="H121" s="47">
        <v>1</v>
      </c>
      <c r="I121" s="40"/>
      <c r="J121" s="40"/>
      <c r="K121" s="40"/>
      <c r="L121" s="40"/>
      <c r="M121" s="40"/>
      <c r="N121" s="40"/>
      <c r="O121" s="40"/>
      <c r="P121" s="40"/>
      <c r="Q121" s="40"/>
      <c r="R121" s="40"/>
      <c r="S121" s="40"/>
      <c r="T121" s="40"/>
      <c r="U121" s="40"/>
      <c r="V121" s="40"/>
      <c r="W121" s="40"/>
    </row>
    <row r="122" spans="1:23" x14ac:dyDescent="0.3">
      <c r="A122" s="38">
        <f t="shared" si="1"/>
        <v>64</v>
      </c>
      <c r="C122" s="33" t="s">
        <v>36</v>
      </c>
      <c r="D122" s="47">
        <v>0.41183262269393439</v>
      </c>
      <c r="E122" s="47">
        <v>1</v>
      </c>
      <c r="F122" s="47">
        <v>3.9490069681312296</v>
      </c>
      <c r="G122" s="47">
        <v>0.51085332479453405</v>
      </c>
      <c r="H122" s="47">
        <v>1</v>
      </c>
      <c r="I122" s="40"/>
      <c r="J122" s="40"/>
      <c r="K122" s="40"/>
      <c r="L122" s="40"/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40"/>
    </row>
    <row r="123" spans="1:23" x14ac:dyDescent="0.3">
      <c r="A123" s="38">
        <f t="shared" si="1"/>
        <v>65</v>
      </c>
      <c r="C123" s="33" t="s">
        <v>35</v>
      </c>
      <c r="D123" s="47">
        <v>0.41987631418226362</v>
      </c>
      <c r="E123" s="47">
        <v>1</v>
      </c>
      <c r="F123" s="47">
        <v>3.6960254079767907</v>
      </c>
      <c r="G123" s="47">
        <v>0.52083103494667193</v>
      </c>
      <c r="H123" s="47">
        <v>1</v>
      </c>
      <c r="I123" s="40"/>
      <c r="J123" s="40"/>
      <c r="K123" s="40"/>
      <c r="L123" s="40"/>
      <c r="M123" s="40"/>
      <c r="N123" s="40"/>
      <c r="O123" s="40"/>
      <c r="P123" s="40"/>
      <c r="Q123" s="40"/>
      <c r="R123" s="40"/>
      <c r="S123" s="40"/>
      <c r="T123" s="40"/>
      <c r="U123" s="40"/>
      <c r="V123" s="40"/>
      <c r="W123" s="40"/>
    </row>
    <row r="124" spans="1:23" x14ac:dyDescent="0.3">
      <c r="A124" s="38">
        <f t="shared" si="1"/>
        <v>66</v>
      </c>
      <c r="C124" s="33" t="s">
        <v>34</v>
      </c>
      <c r="D124" s="47">
        <v>0.42807711069140408</v>
      </c>
      <c r="E124" s="47">
        <v>1</v>
      </c>
      <c r="F124" s="47">
        <v>3.4592503701948538</v>
      </c>
      <c r="G124" s="47">
        <v>0.53100362432352588</v>
      </c>
      <c r="H124" s="47">
        <v>1</v>
      </c>
      <c r="I124" s="40"/>
      <c r="J124" s="40"/>
      <c r="K124" s="40"/>
      <c r="L124" s="40"/>
      <c r="M124" s="40"/>
      <c r="N124" s="40"/>
      <c r="O124" s="40"/>
      <c r="P124" s="40"/>
      <c r="Q124" s="40"/>
      <c r="R124" s="40"/>
      <c r="S124" s="40"/>
      <c r="T124" s="40"/>
      <c r="U124" s="40"/>
      <c r="V124" s="40"/>
      <c r="W124" s="40"/>
    </row>
    <row r="125" spans="1:23" x14ac:dyDescent="0.3">
      <c r="A125" s="38">
        <f t="shared" si="1"/>
        <v>67</v>
      </c>
      <c r="C125" s="33" t="s">
        <v>33</v>
      </c>
      <c r="D125" s="47">
        <v>0.43643808071144219</v>
      </c>
      <c r="E125" s="47">
        <v>1</v>
      </c>
      <c r="F125" s="47">
        <v>3.2376436314174728</v>
      </c>
      <c r="G125" s="47">
        <v>0.54137489920045034</v>
      </c>
      <c r="H125" s="47">
        <v>1</v>
      </c>
      <c r="I125" s="40"/>
      <c r="J125" s="40"/>
      <c r="K125" s="40"/>
      <c r="L125" s="40"/>
      <c r="M125" s="40"/>
      <c r="N125" s="40"/>
      <c r="O125" s="40"/>
      <c r="P125" s="40"/>
      <c r="Q125" s="40"/>
      <c r="R125" s="40"/>
      <c r="S125" s="40"/>
      <c r="T125" s="40"/>
      <c r="U125" s="40"/>
      <c r="V125" s="40"/>
      <c r="W125" s="40"/>
    </row>
    <row r="126" spans="1:23" x14ac:dyDescent="0.3">
      <c r="A126" s="38">
        <f t="shared" si="1"/>
        <v>68</v>
      </c>
      <c r="C126" s="33" t="s">
        <v>32</v>
      </c>
      <c r="D126" s="47">
        <v>0.44496235266454254</v>
      </c>
      <c r="E126" s="47">
        <v>1</v>
      </c>
      <c r="F126" s="47">
        <v>3.0302334790146102</v>
      </c>
      <c r="G126" s="47">
        <v>0.55194874019490259</v>
      </c>
      <c r="H126" s="47">
        <v>1</v>
      </c>
      <c r="I126" s="40"/>
      <c r="J126" s="40"/>
      <c r="K126" s="40"/>
      <c r="L126" s="40"/>
      <c r="M126" s="40"/>
      <c r="N126" s="40"/>
      <c r="O126" s="40"/>
      <c r="P126" s="40"/>
      <c r="Q126" s="40"/>
      <c r="R126" s="40"/>
      <c r="S126" s="40"/>
      <c r="T126" s="40"/>
      <c r="U126" s="40"/>
      <c r="V126" s="40"/>
      <c r="W126" s="40"/>
    </row>
    <row r="127" spans="1:23" x14ac:dyDescent="0.3">
      <c r="A127" s="38">
        <f t="shared" si="1"/>
        <v>69</v>
      </c>
      <c r="C127" s="33" t="s">
        <v>31</v>
      </c>
      <c r="D127" s="47">
        <v>0.45365311607551934</v>
      </c>
      <c r="E127" s="47">
        <v>1</v>
      </c>
      <c r="F127" s="47">
        <v>2.8361104502785777</v>
      </c>
      <c r="G127" s="47">
        <v>0.56272910371845875</v>
      </c>
      <c r="H127" s="47">
        <v>1</v>
      </c>
      <c r="I127" s="40"/>
      <c r="J127" s="40"/>
      <c r="K127" s="40"/>
      <c r="L127" s="40"/>
      <c r="M127" s="40"/>
      <c r="N127" s="40"/>
      <c r="O127" s="40"/>
      <c r="P127" s="40"/>
      <c r="Q127" s="40"/>
      <c r="R127" s="40"/>
      <c r="S127" s="40"/>
      <c r="T127" s="40"/>
      <c r="U127" s="40"/>
      <c r="V127" s="40"/>
      <c r="W127" s="40"/>
    </row>
    <row r="128" spans="1:23" x14ac:dyDescent="0.3">
      <c r="A128" s="38">
        <f t="shared" si="1"/>
        <v>70</v>
      </c>
      <c r="C128" s="33" t="s">
        <v>30</v>
      </c>
      <c r="D128" s="47">
        <v>0.46251362276525421</v>
      </c>
      <c r="E128" s="47">
        <v>1</v>
      </c>
      <c r="F128" s="47">
        <v>2.6544233445651875</v>
      </c>
      <c r="G128" s="47">
        <v>0.57372002345717854</v>
      </c>
      <c r="H128" s="47">
        <v>1</v>
      </c>
      <c r="I128" s="40"/>
      <c r="J128" s="40"/>
      <c r="K128" s="40"/>
      <c r="L128" s="40"/>
      <c r="M128" s="40"/>
      <c r="N128" s="40"/>
      <c r="O128" s="40"/>
      <c r="P128" s="40"/>
      <c r="Q128" s="40"/>
      <c r="R128" s="40"/>
      <c r="S128" s="40"/>
      <c r="T128" s="40"/>
      <c r="U128" s="40"/>
      <c r="V128" s="40"/>
      <c r="W128" s="40"/>
    </row>
    <row r="129" spans="1:23" x14ac:dyDescent="0.3">
      <c r="A129" s="38">
        <f t="shared" si="1"/>
        <v>71</v>
      </c>
      <c r="C129" s="33" t="s">
        <v>29</v>
      </c>
      <c r="D129" s="47">
        <v>0.47154718806743373</v>
      </c>
      <c r="E129" s="47">
        <v>1</v>
      </c>
      <c r="F129" s="47">
        <v>2.4843754909053479</v>
      </c>
      <c r="G129" s="47">
        <v>0.58492561188089265</v>
      </c>
      <c r="H129" s="47">
        <v>1</v>
      </c>
      <c r="I129" s="40"/>
      <c r="J129" s="40"/>
      <c r="K129" s="40"/>
      <c r="L129" s="40"/>
      <c r="M129" s="40"/>
      <c r="N129" s="40"/>
      <c r="O129" s="40"/>
      <c r="P129" s="40"/>
      <c r="Q129" s="40"/>
      <c r="R129" s="40"/>
      <c r="S129" s="40"/>
      <c r="T129" s="40"/>
      <c r="U129" s="40"/>
      <c r="V129" s="40"/>
      <c r="W129" s="40"/>
    </row>
    <row r="130" spans="1:23" x14ac:dyDescent="0.3">
      <c r="A130" s="38">
        <f t="shared" si="1"/>
        <v>72</v>
      </c>
      <c r="C130" s="33" t="s">
        <v>28</v>
      </c>
      <c r="D130" s="47">
        <v>0.48075719206904149</v>
      </c>
      <c r="E130" s="47">
        <v>1</v>
      </c>
      <c r="F130" s="47">
        <v>2.3252212547212321</v>
      </c>
      <c r="G130" s="47">
        <v>0.59635006178196059</v>
      </c>
      <c r="H130" s="47">
        <v>1</v>
      </c>
      <c r="I130" s="40"/>
      <c r="J130" s="40"/>
      <c r="K130" s="40"/>
      <c r="L130" s="40"/>
      <c r="M130" s="40"/>
      <c r="N130" s="40"/>
      <c r="O130" s="40"/>
      <c r="P130" s="40"/>
      <c r="Q130" s="40"/>
      <c r="R130" s="40"/>
      <c r="S130" s="40"/>
      <c r="T130" s="40"/>
      <c r="U130" s="40"/>
      <c r="V130" s="40"/>
      <c r="W130" s="40"/>
    </row>
    <row r="131" spans="1:23" x14ac:dyDescent="0.3">
      <c r="A131" s="38">
        <f t="shared" si="1"/>
        <v>73</v>
      </c>
      <c r="C131" s="33" t="s">
        <v>27</v>
      </c>
      <c r="D131" s="47">
        <v>0.49014708087508946</v>
      </c>
      <c r="E131" s="47">
        <v>1</v>
      </c>
      <c r="F131" s="47">
        <v>2.1762627683293965</v>
      </c>
      <c r="G131" s="47">
        <v>0.60799764784409127</v>
      </c>
      <c r="H131" s="47">
        <v>1</v>
      </c>
      <c r="I131" s="40"/>
      <c r="J131" s="40"/>
      <c r="K131" s="40"/>
      <c r="L131" s="40"/>
      <c r="M131" s="40"/>
      <c r="N131" s="40"/>
      <c r="O131" s="40"/>
      <c r="P131" s="40"/>
      <c r="Q131" s="40"/>
      <c r="R131" s="40"/>
      <c r="S131" s="40"/>
      <c r="T131" s="40"/>
      <c r="U131" s="40"/>
      <c r="V131" s="40"/>
      <c r="W131" s="40"/>
    </row>
    <row r="132" spans="1:23" x14ac:dyDescent="0.3">
      <c r="A132" s="38">
        <f t="shared" si="1"/>
        <v>74</v>
      </c>
      <c r="C132" s="33" t="s">
        <v>26</v>
      </c>
      <c r="D132" s="47">
        <v>0.49972036789804286</v>
      </c>
      <c r="E132" s="47">
        <v>1</v>
      </c>
      <c r="F132" s="47">
        <v>2.0368468708946756</v>
      </c>
      <c r="G132" s="47">
        <v>0.61987272824179618</v>
      </c>
      <c r="H132" s="47">
        <v>1</v>
      </c>
      <c r="I132" s="40"/>
      <c r="J132" s="40"/>
      <c r="K132" s="40"/>
      <c r="L132" s="40"/>
      <c r="M132" s="40"/>
      <c r="N132" s="40"/>
      <c r="O132" s="40"/>
      <c r="P132" s="40"/>
      <c r="Q132" s="40"/>
      <c r="R132" s="40"/>
      <c r="S132" s="40"/>
      <c r="T132" s="40"/>
      <c r="U132" s="40"/>
      <c r="V132" s="40"/>
      <c r="W132" s="40"/>
    </row>
    <row r="133" spans="1:23" x14ac:dyDescent="0.3">
      <c r="A133" s="38">
        <f t="shared" si="1"/>
        <v>75</v>
      </c>
      <c r="C133" s="33" t="s">
        <v>25</v>
      </c>
      <c r="D133" s="47">
        <v>0.50948063517243425</v>
      </c>
      <c r="E133" s="47">
        <v>1</v>
      </c>
      <c r="F133" s="47">
        <v>1.9063622444169306</v>
      </c>
      <c r="G133" s="47">
        <v>0.63197974627108844</v>
      </c>
      <c r="H133" s="47">
        <v>1</v>
      </c>
      <c r="I133" s="40"/>
      <c r="J133" s="40"/>
      <c r="K133" s="40"/>
      <c r="L133" s="40"/>
      <c r="M133" s="40"/>
      <c r="N133" s="40"/>
      <c r="O133" s="40"/>
      <c r="P133" s="40"/>
      <c r="Q133" s="40"/>
      <c r="R133" s="40"/>
      <c r="S133" s="40"/>
      <c r="T133" s="40"/>
      <c r="U133" s="40"/>
      <c r="V133" s="40"/>
      <c r="W133" s="40"/>
    </row>
    <row r="134" spans="1:23" x14ac:dyDescent="0.3">
      <c r="A134" s="38">
        <f t="shared" si="1"/>
        <v>76</v>
      </c>
      <c r="C134" s="33" t="s">
        <v>24</v>
      </c>
      <c r="D134" s="47">
        <v>0.51943153469515391</v>
      </c>
      <c r="E134" s="47">
        <v>1</v>
      </c>
      <c r="F134" s="47">
        <v>1.7842367331924371</v>
      </c>
      <c r="G134" s="47">
        <v>0.64432323201203123</v>
      </c>
      <c r="H134" s="47">
        <v>1</v>
      </c>
      <c r="I134" s="40"/>
      <c r="J134" s="40"/>
      <c r="K134" s="40"/>
      <c r="L134" s="40"/>
      <c r="M134" s="40"/>
      <c r="N134" s="40"/>
      <c r="O134" s="40"/>
      <c r="P134" s="40"/>
      <c r="Q134" s="40"/>
      <c r="R134" s="40"/>
      <c r="S134" s="40"/>
      <c r="T134" s="40"/>
      <c r="U134" s="40"/>
      <c r="V134" s="40"/>
      <c r="W134" s="40"/>
    </row>
    <row r="135" spans="1:23" x14ac:dyDescent="0.3">
      <c r="A135" s="38">
        <f t="shared" si="1"/>
        <v>77</v>
      </c>
      <c r="C135" s="33" t="s">
        <v>23</v>
      </c>
      <c r="D135" s="47">
        <v>0.52957678979191358</v>
      </c>
      <c r="E135" s="47">
        <v>1</v>
      </c>
      <c r="F135" s="47">
        <v>1.6699348349961216</v>
      </c>
      <c r="G135" s="47">
        <v>0.65690780402375382</v>
      </c>
      <c r="H135" s="47">
        <v>1</v>
      </c>
      <c r="I135" s="40"/>
      <c r="J135" s="40"/>
      <c r="K135" s="40"/>
      <c r="L135" s="40"/>
      <c r="M135" s="40"/>
      <c r="N135" s="40"/>
      <c r="O135" s="40"/>
      <c r="P135" s="40"/>
      <c r="Q135" s="40"/>
      <c r="R135" s="40"/>
      <c r="S135" s="40"/>
      <c r="T135" s="40"/>
      <c r="U135" s="40"/>
      <c r="V135" s="40"/>
      <c r="W135" s="40"/>
    </row>
    <row r="136" spans="1:23" x14ac:dyDescent="0.3">
      <c r="A136" s="38">
        <f t="shared" si="1"/>
        <v>78</v>
      </c>
      <c r="C136" s="33" t="s">
        <v>22</v>
      </c>
      <c r="D136" s="47">
        <v>0.53992019651040435</v>
      </c>
      <c r="E136" s="47">
        <v>1</v>
      </c>
      <c r="F136" s="47">
        <v>1.5629553529838411</v>
      </c>
      <c r="G136" s="47">
        <v>0.66973817107257805</v>
      </c>
      <c r="H136" s="47">
        <v>1</v>
      </c>
      <c r="I136" s="40"/>
      <c r="J136" s="40"/>
      <c r="K136" s="40"/>
      <c r="L136" s="40"/>
      <c r="M136" s="40"/>
      <c r="N136" s="40"/>
      <c r="O136" s="40"/>
      <c r="P136" s="40"/>
      <c r="Q136" s="40"/>
      <c r="R136" s="40"/>
      <c r="S136" s="40"/>
      <c r="T136" s="40"/>
      <c r="U136" s="40"/>
      <c r="V136" s="40"/>
      <c r="W136" s="40"/>
    </row>
    <row r="137" spans="1:23" x14ac:dyDescent="0.3">
      <c r="A137" s="38">
        <f t="shared" si="1"/>
        <v>79</v>
      </c>
      <c r="C137" s="33" t="s">
        <v>21</v>
      </c>
      <c r="D137" s="47">
        <v>0.55046562504066376</v>
      </c>
      <c r="E137" s="47">
        <v>1</v>
      </c>
      <c r="F137" s="47">
        <v>1.4628291980186876</v>
      </c>
      <c r="G137" s="47">
        <v>0.68281913389389826</v>
      </c>
      <c r="H137" s="47">
        <v>1</v>
      </c>
      <c r="I137" s="40"/>
      <c r="J137" s="40"/>
      <c r="K137" s="40"/>
      <c r="L137" s="40"/>
      <c r="M137" s="40"/>
      <c r="N137" s="40"/>
      <c r="O137" s="40"/>
      <c r="P137" s="40"/>
      <c r="Q137" s="40"/>
      <c r="R137" s="40"/>
      <c r="S137" s="40"/>
      <c r="T137" s="40"/>
      <c r="U137" s="40"/>
      <c r="V137" s="40"/>
      <c r="W137" s="40"/>
    </row>
    <row r="138" spans="1:23" x14ac:dyDescent="0.3">
      <c r="A138" s="38">
        <f t="shared" si="1"/>
        <v>80</v>
      </c>
      <c r="C138" s="33" t="s">
        <v>20</v>
      </c>
      <c r="D138" s="47">
        <v>0.56121702116318128</v>
      </c>
      <c r="E138" s="47">
        <v>1</v>
      </c>
      <c r="F138" s="47">
        <v>1.3691173317847922</v>
      </c>
      <c r="G138" s="47">
        <v>0.69615558698846769</v>
      </c>
      <c r="H138" s="47">
        <v>1</v>
      </c>
      <c r="I138" s="40"/>
      <c r="J138" s="40"/>
      <c r="K138" s="40"/>
      <c r="L138" s="40"/>
      <c r="M138" s="40"/>
      <c r="N138" s="40"/>
      <c r="O138" s="40"/>
      <c r="P138" s="40"/>
      <c r="Q138" s="40"/>
      <c r="R138" s="40"/>
      <c r="S138" s="40"/>
      <c r="T138" s="40"/>
      <c r="U138" s="40"/>
      <c r="V138" s="40"/>
      <c r="W138" s="40"/>
    </row>
    <row r="139" spans="1:23" x14ac:dyDescent="0.3">
      <c r="A139" s="38">
        <f t="shared" si="1"/>
        <v>81</v>
      </c>
      <c r="C139" s="33" t="s">
        <v>19</v>
      </c>
      <c r="D139" s="47">
        <v>0.57217840772529172</v>
      </c>
      <c r="E139" s="47">
        <v>1</v>
      </c>
      <c r="F139" s="47">
        <v>1.2814088416695413</v>
      </c>
      <c r="G139" s="47">
        <v>0.70975252045377446</v>
      </c>
      <c r="H139" s="47">
        <v>1</v>
      </c>
      <c r="I139" s="40"/>
      <c r="J139" s="40"/>
      <c r="K139" s="40"/>
      <c r="L139" s="40"/>
      <c r="M139" s="40"/>
      <c r="N139" s="40"/>
      <c r="O139" s="40"/>
      <c r="P139" s="40"/>
      <c r="Q139" s="40"/>
      <c r="R139" s="40"/>
      <c r="S139" s="40"/>
      <c r="T139" s="40"/>
      <c r="U139" s="40"/>
      <c r="V139" s="40"/>
      <c r="W139" s="40"/>
    </row>
    <row r="140" spans="1:23" x14ac:dyDescent="0.3">
      <c r="A140" s="38">
        <f t="shared" si="1"/>
        <v>82</v>
      </c>
      <c r="C140" s="33" t="s">
        <v>18</v>
      </c>
      <c r="D140" s="47">
        <v>0.58335388614640382</v>
      </c>
      <c r="E140" s="47">
        <v>1</v>
      </c>
      <c r="F140" s="47">
        <v>1.1993191389727997</v>
      </c>
      <c r="G140" s="47">
        <v>0.72361502185118698</v>
      </c>
      <c r="H140" s="47">
        <v>1</v>
      </c>
      <c r="I140" s="40"/>
      <c r="J140" s="40"/>
      <c r="K140" s="40"/>
      <c r="L140" s="40"/>
      <c r="M140" s="40"/>
      <c r="N140" s="40"/>
      <c r="O140" s="40"/>
      <c r="P140" s="40"/>
      <c r="Q140" s="40"/>
      <c r="R140" s="40"/>
      <c r="S140" s="40"/>
      <c r="T140" s="40"/>
      <c r="U140" s="40"/>
      <c r="V140" s="40"/>
      <c r="W140" s="40"/>
    </row>
    <row r="141" spans="1:23" x14ac:dyDescent="0.3">
      <c r="A141" s="38">
        <f t="shared" si="1"/>
        <v>83</v>
      </c>
      <c r="C141" s="33" t="s">
        <v>17</v>
      </c>
      <c r="D141" s="47">
        <v>0.59474763795262553</v>
      </c>
      <c r="E141" s="47">
        <v>1</v>
      </c>
      <c r="F141" s="47">
        <v>1.1224882725426013</v>
      </c>
      <c r="G141" s="47">
        <v>0.73774827810956212</v>
      </c>
      <c r="H141" s="47">
        <v>1</v>
      </c>
      <c r="I141" s="40"/>
      <c r="J141" s="40"/>
      <c r="K141" s="40"/>
      <c r="L141" s="40"/>
      <c r="M141" s="40"/>
      <c r="N141" s="40"/>
      <c r="O141" s="40"/>
      <c r="P141" s="40"/>
      <c r="Q141" s="40"/>
      <c r="R141" s="40"/>
      <c r="S141" s="40"/>
      <c r="T141" s="40"/>
      <c r="U141" s="40"/>
      <c r="V141" s="40"/>
      <c r="W141" s="40"/>
    </row>
    <row r="142" spans="1:23" x14ac:dyDescent="0.3">
      <c r="A142" s="38">
        <f t="shared" si="1"/>
        <v>84</v>
      </c>
      <c r="C142" s="33" t="s">
        <v>16</v>
      </c>
      <c r="D142" s="47">
        <v>0.60636392634136493</v>
      </c>
      <c r="E142" s="47">
        <v>1</v>
      </c>
      <c r="F142" s="47">
        <v>1.0505793504428083</v>
      </c>
      <c r="G142" s="47">
        <v>0.75215757746603851</v>
      </c>
      <c r="H142" s="47">
        <v>1</v>
      </c>
      <c r="I142" s="40"/>
      <c r="J142" s="40"/>
      <c r="K142" s="40"/>
      <c r="L142" s="40"/>
      <c r="M142" s="40"/>
      <c r="N142" s="40"/>
      <c r="O142" s="40"/>
      <c r="P142" s="40"/>
      <c r="Q142" s="40"/>
      <c r="R142" s="40"/>
      <c r="S142" s="40"/>
      <c r="T142" s="40"/>
      <c r="U142" s="40"/>
      <c r="V142" s="40"/>
      <c r="W142" s="40"/>
    </row>
    <row r="143" spans="1:23" x14ac:dyDescent="0.3">
      <c r="A143" s="38">
        <f t="shared" si="1"/>
        <v>85</v>
      </c>
      <c r="C143" s="33" t="s">
        <v>15</v>
      </c>
      <c r="D143" s="47">
        <v>0.61820709777649219</v>
      </c>
      <c r="E143" s="47">
        <v>1</v>
      </c>
      <c r="F143" s="47">
        <v>0.98327706273202509</v>
      </c>
      <c r="G143" s="47">
        <v>0.76684831144473731</v>
      </c>
      <c r="H143" s="47">
        <v>1</v>
      </c>
      <c r="I143" s="40"/>
      <c r="J143" s="40"/>
      <c r="K143" s="40"/>
      <c r="L143" s="40"/>
      <c r="M143" s="40"/>
      <c r="N143" s="40"/>
      <c r="O143" s="40"/>
      <c r="P143" s="40"/>
      <c r="Q143" s="40"/>
      <c r="R143" s="40"/>
      <c r="S143" s="40"/>
      <c r="T143" s="40"/>
      <c r="U143" s="40"/>
      <c r="V143" s="40"/>
      <c r="W143" s="40"/>
    </row>
    <row r="144" spans="1:23" x14ac:dyDescent="0.3">
      <c r="A144" s="38">
        <f t="shared" si="1"/>
        <v>86</v>
      </c>
      <c r="C144" s="33" t="s">
        <v>14</v>
      </c>
      <c r="D144" s="47">
        <v>0.63028158361465147</v>
      </c>
      <c r="E144" s="47">
        <v>1</v>
      </c>
      <c r="F144" s="47">
        <v>0.92028629887633684</v>
      </c>
      <c r="G144" s="47">
        <v>0.7818259768741036</v>
      </c>
      <c r="H144" s="47">
        <v>1</v>
      </c>
      <c r="I144" s="40"/>
      <c r="J144" s="40"/>
      <c r="K144" s="40"/>
      <c r="L144" s="40"/>
      <c r="M144" s="40"/>
      <c r="N144" s="40"/>
      <c r="O144" s="40"/>
      <c r="P144" s="40"/>
      <c r="Q144" s="40"/>
      <c r="R144" s="40"/>
      <c r="S144" s="40"/>
      <c r="T144" s="40"/>
      <c r="U144" s="40"/>
      <c r="V144" s="40"/>
      <c r="W144" s="40"/>
    </row>
    <row r="145" spans="1:23" x14ac:dyDescent="0.3">
      <c r="A145" s="38">
        <f t="shared" si="1"/>
        <v>87</v>
      </c>
      <c r="C145" s="33" t="s">
        <v>13</v>
      </c>
      <c r="D145" s="47">
        <v>0.6425919017633428</v>
      </c>
      <c r="E145" s="47">
        <v>1</v>
      </c>
      <c r="F145" s="47">
        <v>0.86133085373346341</v>
      </c>
      <c r="G145" s="47">
        <v>0.79709617794365595</v>
      </c>
      <c r="H145" s="47">
        <v>1</v>
      </c>
      <c r="I145" s="40"/>
      <c r="J145" s="40"/>
      <c r="K145" s="40"/>
      <c r="L145" s="40"/>
      <c r="M145" s="40"/>
      <c r="N145" s="40"/>
      <c r="O145" s="40"/>
      <c r="P145" s="40"/>
      <c r="Q145" s="40"/>
      <c r="R145" s="40"/>
      <c r="S145" s="40"/>
      <c r="T145" s="40"/>
      <c r="U145" s="40"/>
      <c r="V145" s="40"/>
      <c r="W145" s="40"/>
    </row>
    <row r="146" spans="1:23" x14ac:dyDescent="0.3">
      <c r="A146" s="38">
        <f t="shared" si="1"/>
        <v>88</v>
      </c>
      <c r="C146" s="33" t="s">
        <v>12</v>
      </c>
      <c r="D146" s="47">
        <v>0.64259190176334224</v>
      </c>
      <c r="E146" s="47">
        <v>1</v>
      </c>
      <c r="F146" s="47">
        <v>0.86133085373346263</v>
      </c>
      <c r="G146" s="47">
        <v>0.79709617794365528</v>
      </c>
      <c r="H146" s="47">
        <v>1</v>
      </c>
      <c r="I146" s="40"/>
      <c r="J146" s="40"/>
      <c r="K146" s="40"/>
      <c r="L146" s="40"/>
      <c r="M146" s="40"/>
      <c r="N146" s="40"/>
      <c r="O146" s="40"/>
      <c r="P146" s="40"/>
      <c r="Q146" s="40"/>
      <c r="R146" s="40"/>
      <c r="S146" s="40"/>
      <c r="T146" s="40"/>
      <c r="U146" s="40"/>
      <c r="V146" s="40"/>
      <c r="W146" s="40"/>
    </row>
    <row r="147" spans="1:23" x14ac:dyDescent="0.3">
      <c r="A147" s="38">
        <f t="shared" si="1"/>
        <v>89</v>
      </c>
      <c r="C147" s="33" t="s">
        <v>11</v>
      </c>
      <c r="D147" s="47">
        <v>0.6425919017633428</v>
      </c>
      <c r="E147" s="47">
        <v>1</v>
      </c>
      <c r="F147" s="47">
        <v>0.86133085373346341</v>
      </c>
      <c r="G147" s="47">
        <v>0.79709617794365595</v>
      </c>
      <c r="H147" s="47">
        <v>1</v>
      </c>
      <c r="I147" s="40"/>
      <c r="J147" s="40"/>
      <c r="K147" s="40"/>
      <c r="L147" s="40"/>
      <c r="M147" s="40"/>
      <c r="N147" s="40"/>
      <c r="O147" s="40"/>
      <c r="P147" s="40"/>
      <c r="Q147" s="40"/>
      <c r="R147" s="40"/>
      <c r="S147" s="40"/>
      <c r="T147" s="40"/>
      <c r="U147" s="40"/>
      <c r="V147" s="40"/>
      <c r="W147" s="40"/>
    </row>
    <row r="148" spans="1:23" x14ac:dyDescent="0.3">
      <c r="A148" s="38">
        <f t="shared" si="1"/>
        <v>90</v>
      </c>
      <c r="C148" s="33" t="s">
        <v>10</v>
      </c>
      <c r="D148" s="47">
        <v>0.6425919017633428</v>
      </c>
      <c r="E148" s="47">
        <v>1</v>
      </c>
      <c r="F148" s="47">
        <v>0.86133085373346341</v>
      </c>
      <c r="G148" s="47">
        <v>0.79709617794365628</v>
      </c>
      <c r="H148" s="47">
        <v>1</v>
      </c>
      <c r="I148" s="40"/>
      <c r="J148" s="40"/>
      <c r="K148" s="40"/>
      <c r="L148" s="40"/>
      <c r="M148" s="40"/>
      <c r="N148" s="40"/>
      <c r="O148" s="40"/>
      <c r="P148" s="40"/>
      <c r="Q148" s="40"/>
      <c r="R148" s="40"/>
      <c r="S148" s="40"/>
      <c r="T148" s="40"/>
      <c r="U148" s="40"/>
      <c r="V148" s="40"/>
      <c r="W148" s="40"/>
    </row>
    <row r="149" spans="1:23" x14ac:dyDescent="0.3">
      <c r="A149" s="38">
        <f t="shared" si="1"/>
        <v>91</v>
      </c>
      <c r="C149" s="33" t="s">
        <v>9</v>
      </c>
      <c r="D149" s="47">
        <v>0.6425919017633428</v>
      </c>
      <c r="E149" s="47">
        <v>1</v>
      </c>
      <c r="F149" s="47">
        <v>0.86133085373346296</v>
      </c>
      <c r="G149" s="47">
        <v>0.79709617794365595</v>
      </c>
      <c r="H149" s="47">
        <v>1</v>
      </c>
      <c r="I149" s="40"/>
      <c r="J149" s="40"/>
      <c r="K149" s="40"/>
      <c r="L149" s="40"/>
      <c r="M149" s="40"/>
      <c r="N149" s="40"/>
      <c r="O149" s="40"/>
      <c r="P149" s="40"/>
      <c r="Q149" s="40"/>
      <c r="R149" s="40"/>
      <c r="S149" s="40"/>
      <c r="T149" s="40"/>
      <c r="U149" s="40"/>
      <c r="V149" s="40"/>
      <c r="W149" s="40"/>
    </row>
    <row r="150" spans="1:23" x14ac:dyDescent="0.3">
      <c r="A150" s="38">
        <f t="shared" si="1"/>
        <v>92</v>
      </c>
      <c r="C150" s="33" t="s">
        <v>8</v>
      </c>
      <c r="D150" s="47">
        <v>0.64259190176334202</v>
      </c>
      <c r="E150" s="47">
        <v>1</v>
      </c>
      <c r="F150" s="47">
        <v>0.86133085373346296</v>
      </c>
      <c r="G150" s="47">
        <v>0.79709617794365495</v>
      </c>
      <c r="H150" s="47">
        <v>1</v>
      </c>
      <c r="I150" s="40"/>
      <c r="J150" s="40"/>
      <c r="K150" s="40"/>
      <c r="L150" s="40"/>
      <c r="M150" s="40"/>
      <c r="N150" s="40"/>
      <c r="O150" s="40"/>
      <c r="P150" s="40"/>
      <c r="Q150" s="40"/>
      <c r="R150" s="40"/>
      <c r="S150" s="40"/>
      <c r="T150" s="40"/>
      <c r="U150" s="40"/>
      <c r="V150" s="40"/>
      <c r="W150" s="40"/>
    </row>
    <row r="151" spans="1:23" x14ac:dyDescent="0.3">
      <c r="A151" s="38">
        <f t="shared" si="1"/>
        <v>93</v>
      </c>
      <c r="C151" s="33" t="s">
        <v>7</v>
      </c>
      <c r="D151" s="47">
        <v>0.6425919017633428</v>
      </c>
      <c r="E151" s="47">
        <v>1</v>
      </c>
      <c r="F151" s="47">
        <v>0.86133085373346296</v>
      </c>
      <c r="G151" s="47">
        <v>0.79709617794365595</v>
      </c>
      <c r="H151" s="47">
        <v>1</v>
      </c>
      <c r="I151" s="40"/>
      <c r="J151" s="40"/>
      <c r="K151" s="40"/>
      <c r="L151" s="40"/>
      <c r="M151" s="40"/>
      <c r="N151" s="40"/>
      <c r="O151" s="40"/>
      <c r="P151" s="40"/>
      <c r="Q151" s="40"/>
      <c r="R151" s="40"/>
      <c r="S151" s="40"/>
      <c r="T151" s="40"/>
      <c r="U151" s="40"/>
      <c r="V151" s="40"/>
      <c r="W151" s="40"/>
    </row>
    <row r="152" spans="1:23" x14ac:dyDescent="0.3">
      <c r="A152" s="38">
        <f t="shared" si="1"/>
        <v>94</v>
      </c>
      <c r="C152" s="33" t="s">
        <v>6</v>
      </c>
      <c r="D152" s="47">
        <v>0.64259190176334258</v>
      </c>
      <c r="E152" s="47">
        <v>1</v>
      </c>
      <c r="F152" s="47">
        <v>0.86133085373346296</v>
      </c>
      <c r="G152" s="47">
        <v>0.79709617794365561</v>
      </c>
      <c r="H152" s="47">
        <v>1</v>
      </c>
      <c r="I152" s="40"/>
      <c r="J152" s="40"/>
      <c r="K152" s="40"/>
      <c r="L152" s="40"/>
      <c r="M152" s="40"/>
      <c r="N152" s="40"/>
      <c r="O152" s="40"/>
      <c r="P152" s="40"/>
      <c r="Q152" s="40"/>
      <c r="R152" s="40"/>
      <c r="S152" s="40"/>
      <c r="T152" s="40"/>
      <c r="U152" s="40"/>
      <c r="V152" s="40"/>
      <c r="W152" s="40"/>
    </row>
    <row r="153" spans="1:23" x14ac:dyDescent="0.3">
      <c r="A153" s="38">
        <f t="shared" si="1"/>
        <v>95</v>
      </c>
      <c r="C153" s="33" t="s">
        <v>5</v>
      </c>
      <c r="D153" s="47">
        <v>0.64259190176334258</v>
      </c>
      <c r="E153" s="47">
        <v>1</v>
      </c>
      <c r="F153" s="47">
        <v>0.86133085373346296</v>
      </c>
      <c r="G153" s="47">
        <v>0.79709617794365561</v>
      </c>
      <c r="H153" s="47">
        <v>1</v>
      </c>
      <c r="I153" s="40"/>
      <c r="J153" s="40"/>
      <c r="K153" s="40"/>
      <c r="L153" s="40"/>
      <c r="M153" s="40"/>
      <c r="N153" s="40"/>
      <c r="O153" s="40"/>
      <c r="P153" s="40"/>
      <c r="Q153" s="40"/>
      <c r="R153" s="40"/>
      <c r="S153" s="40"/>
      <c r="T153" s="40"/>
      <c r="U153" s="40"/>
      <c r="V153" s="40"/>
      <c r="W153" s="40"/>
    </row>
    <row r="154" spans="1:23" x14ac:dyDescent="0.3">
      <c r="A154" s="38">
        <f t="shared" si="1"/>
        <v>96</v>
      </c>
      <c r="C154" s="33" t="s">
        <v>4</v>
      </c>
      <c r="D154" s="47">
        <v>0.6425919017633428</v>
      </c>
      <c r="E154" s="47">
        <v>1</v>
      </c>
      <c r="F154" s="47">
        <v>0.86133085373346263</v>
      </c>
      <c r="G154" s="47">
        <v>0.79709617794365561</v>
      </c>
      <c r="H154" s="47">
        <v>1</v>
      </c>
      <c r="I154" s="40"/>
      <c r="J154" s="40"/>
      <c r="K154" s="40"/>
      <c r="L154" s="40"/>
      <c r="M154" s="40"/>
      <c r="N154" s="40"/>
      <c r="O154" s="40"/>
      <c r="P154" s="40"/>
      <c r="Q154" s="40"/>
      <c r="R154" s="40"/>
      <c r="S154" s="40"/>
      <c r="T154" s="40"/>
      <c r="U154" s="40"/>
      <c r="V154" s="40"/>
      <c r="W154" s="40"/>
    </row>
    <row r="155" spans="1:23" x14ac:dyDescent="0.3">
      <c r="A155" s="38">
        <f t="shared" si="1"/>
        <v>97</v>
      </c>
      <c r="C155" s="33" t="s">
        <v>3</v>
      </c>
      <c r="D155" s="47">
        <v>0.64259190176334313</v>
      </c>
      <c r="E155" s="47">
        <v>1</v>
      </c>
      <c r="F155" s="47">
        <v>0.86133085373346341</v>
      </c>
      <c r="G155" s="47">
        <v>0.79709617794365561</v>
      </c>
      <c r="H155" s="47">
        <v>1</v>
      </c>
      <c r="I155" s="40"/>
      <c r="J155" s="40"/>
      <c r="K155" s="40"/>
      <c r="L155" s="40"/>
      <c r="M155" s="40"/>
      <c r="N155" s="40"/>
      <c r="O155" s="40"/>
      <c r="P155" s="40"/>
      <c r="Q155" s="40"/>
      <c r="R155" s="40"/>
      <c r="S155" s="40"/>
      <c r="T155" s="40"/>
      <c r="U155" s="40"/>
      <c r="V155" s="40"/>
      <c r="W155" s="40"/>
    </row>
    <row r="156" spans="1:23" x14ac:dyDescent="0.3">
      <c r="A156" s="38">
        <f t="shared" si="1"/>
        <v>98</v>
      </c>
      <c r="C156" s="33" t="s">
        <v>2</v>
      </c>
      <c r="D156" s="47">
        <v>0.64259190176334224</v>
      </c>
      <c r="E156" s="47">
        <v>1</v>
      </c>
      <c r="F156" s="47">
        <v>0.86133085373346296</v>
      </c>
      <c r="G156" s="47">
        <v>0.79709617794365561</v>
      </c>
      <c r="H156" s="47">
        <v>1</v>
      </c>
      <c r="I156" s="40"/>
      <c r="J156" s="40"/>
      <c r="K156" s="40"/>
      <c r="L156" s="40"/>
      <c r="M156" s="40"/>
      <c r="N156" s="40"/>
      <c r="O156" s="40"/>
      <c r="P156" s="40"/>
      <c r="Q156" s="40"/>
      <c r="R156" s="40"/>
      <c r="S156" s="40"/>
      <c r="T156" s="40"/>
      <c r="U156" s="40"/>
      <c r="V156" s="40"/>
      <c r="W156" s="40"/>
    </row>
    <row r="157" spans="1:23" x14ac:dyDescent="0.3">
      <c r="A157" s="38">
        <f t="shared" si="1"/>
        <v>99</v>
      </c>
      <c r="C157" s="33" t="s">
        <v>1</v>
      </c>
      <c r="D157" s="47">
        <v>0.64259190176334258</v>
      </c>
      <c r="E157" s="47">
        <v>1</v>
      </c>
      <c r="F157" s="47">
        <v>0.86133085373346296</v>
      </c>
      <c r="G157" s="47">
        <v>0.79709617794365561</v>
      </c>
      <c r="H157" s="47">
        <v>1</v>
      </c>
      <c r="I157" s="40"/>
      <c r="J157" s="40"/>
      <c r="K157" s="40"/>
      <c r="L157" s="40"/>
      <c r="M157" s="40"/>
      <c r="N157" s="40"/>
      <c r="O157" s="40"/>
      <c r="P157" s="40"/>
      <c r="Q157" s="40"/>
      <c r="R157" s="40"/>
      <c r="S157" s="40"/>
      <c r="T157" s="40"/>
      <c r="U157" s="40"/>
      <c r="V157" s="40"/>
      <c r="W157" s="40"/>
    </row>
    <row r="158" spans="1:23" x14ac:dyDescent="0.3">
      <c r="A158" s="38">
        <f t="shared" si="1"/>
        <v>100</v>
      </c>
      <c r="C158" s="33" t="s">
        <v>0</v>
      </c>
      <c r="D158" s="47">
        <v>0.6425919017633428</v>
      </c>
      <c r="E158" s="47">
        <v>1</v>
      </c>
      <c r="F158" s="47">
        <v>0.86133085373346296</v>
      </c>
      <c r="G158" s="47">
        <v>0.79709617794365561</v>
      </c>
      <c r="H158" s="47">
        <v>1</v>
      </c>
      <c r="I158" s="40"/>
      <c r="J158" s="40"/>
      <c r="K158" s="40"/>
      <c r="L158" s="40"/>
      <c r="M158" s="40"/>
      <c r="N158" s="40"/>
      <c r="O158" s="40"/>
      <c r="P158" s="40"/>
      <c r="Q158" s="40"/>
      <c r="R158" s="40"/>
      <c r="S158" s="40"/>
      <c r="T158" s="40"/>
      <c r="U158" s="40"/>
      <c r="V158" s="40"/>
      <c r="W158" s="40"/>
    </row>
    <row r="159" spans="1:23" x14ac:dyDescent="0.3">
      <c r="I159" s="40"/>
      <c r="J159" s="40"/>
      <c r="K159" s="40"/>
      <c r="L159" s="40"/>
      <c r="M159" s="40"/>
      <c r="N159" s="40"/>
      <c r="O159" s="40"/>
      <c r="P159" s="40"/>
      <c r="Q159" s="40"/>
      <c r="R159" s="40"/>
      <c r="S159" s="40"/>
      <c r="T159" s="40"/>
      <c r="U159" s="40"/>
      <c r="V159" s="40"/>
      <c r="W159" s="40"/>
    </row>
    <row r="160" spans="1:23" x14ac:dyDescent="0.3">
      <c r="B160" s="32" t="s">
        <v>128</v>
      </c>
      <c r="E160" s="44"/>
      <c r="I160" s="40"/>
      <c r="J160" s="40"/>
      <c r="K160" s="40"/>
      <c r="L160" s="40"/>
      <c r="M160" s="40"/>
      <c r="N160" s="40"/>
      <c r="O160" s="40"/>
      <c r="P160" s="40"/>
      <c r="Q160" s="40"/>
      <c r="R160" s="40"/>
      <c r="S160" s="40"/>
      <c r="T160" s="40"/>
      <c r="U160" s="40"/>
      <c r="V160" s="40"/>
      <c r="W160" s="40"/>
    </row>
    <row r="161" spans="2:23" x14ac:dyDescent="0.3">
      <c r="I161" s="40"/>
      <c r="J161" s="40"/>
      <c r="K161" s="40"/>
      <c r="L161" s="40"/>
      <c r="M161" s="40"/>
      <c r="N161" s="40"/>
      <c r="O161" s="40"/>
      <c r="P161" s="40"/>
      <c r="Q161" s="40"/>
      <c r="R161" s="40"/>
      <c r="S161" s="40"/>
      <c r="T161" s="40"/>
      <c r="U161" s="40"/>
      <c r="V161" s="40"/>
      <c r="W161" s="40"/>
    </row>
    <row r="162" spans="2:23" x14ac:dyDescent="0.3">
      <c r="D162" s="32" t="s">
        <v>127</v>
      </c>
      <c r="I162" s="40"/>
      <c r="J162" s="40"/>
      <c r="K162" s="40"/>
      <c r="L162" s="40"/>
      <c r="M162" s="40"/>
      <c r="N162" s="40"/>
      <c r="O162" s="40"/>
      <c r="P162" s="40"/>
      <c r="Q162" s="40"/>
      <c r="R162" s="40"/>
      <c r="S162" s="40"/>
      <c r="T162" s="40"/>
      <c r="U162" s="40"/>
      <c r="V162" s="40"/>
      <c r="W162" s="40"/>
    </row>
    <row r="163" spans="2:23" x14ac:dyDescent="0.3">
      <c r="D163" s="33" t="s">
        <v>126</v>
      </c>
      <c r="E163" s="33" t="s">
        <v>125</v>
      </c>
      <c r="F163" s="33" t="s">
        <v>124</v>
      </c>
      <c r="G163" s="33" t="s">
        <v>123</v>
      </c>
      <c r="H163" s="33" t="s">
        <v>100</v>
      </c>
      <c r="I163" s="40"/>
      <c r="J163" s="40"/>
      <c r="K163" s="40"/>
      <c r="L163" s="40"/>
      <c r="M163" s="40"/>
      <c r="N163" s="40"/>
      <c r="O163" s="40"/>
      <c r="P163" s="40"/>
      <c r="Q163" s="40"/>
      <c r="R163" s="40"/>
      <c r="S163" s="40"/>
      <c r="T163" s="40"/>
      <c r="U163" s="40"/>
      <c r="V163" s="40"/>
      <c r="W163" s="40"/>
    </row>
    <row r="164" spans="2:23" x14ac:dyDescent="0.3">
      <c r="B164" s="32" t="s">
        <v>122</v>
      </c>
      <c r="C164" s="33" t="s">
        <v>121</v>
      </c>
      <c r="D164" s="47">
        <v>0.87253758305773377</v>
      </c>
      <c r="E164" s="47">
        <v>0.94493233073316762</v>
      </c>
      <c r="F164" s="47">
        <v>0.94312251900567579</v>
      </c>
      <c r="G164" s="47">
        <v>0.85631909166851394</v>
      </c>
      <c r="H164" s="47">
        <v>0.94312251900567579</v>
      </c>
      <c r="I164" s="40"/>
      <c r="J164" s="40"/>
      <c r="K164" s="40"/>
      <c r="L164" s="40"/>
      <c r="M164" s="40"/>
      <c r="N164" s="40"/>
      <c r="O164" s="40"/>
      <c r="P164" s="40"/>
      <c r="Q164" s="40"/>
      <c r="R164" s="40"/>
      <c r="S164" s="40"/>
      <c r="T164" s="40"/>
      <c r="U164" s="40"/>
      <c r="V164" s="40"/>
      <c r="W164" s="40"/>
    </row>
    <row r="165" spans="2:23" x14ac:dyDescent="0.3">
      <c r="C165" s="33" t="s">
        <v>120</v>
      </c>
      <c r="D165" s="47">
        <v>0.87253758305773377</v>
      </c>
      <c r="E165" s="47">
        <v>0.94493233073316762</v>
      </c>
      <c r="F165" s="47">
        <v>0.94312251900567579</v>
      </c>
      <c r="G165" s="47">
        <v>0.85631909166851394</v>
      </c>
      <c r="H165" s="47">
        <v>0.94312251900567579</v>
      </c>
      <c r="I165" s="40"/>
      <c r="J165" s="40"/>
      <c r="K165" s="40"/>
      <c r="L165" s="40"/>
      <c r="M165" s="40"/>
      <c r="N165" s="40"/>
      <c r="O165" s="40"/>
      <c r="P165" s="40"/>
      <c r="Q165" s="40"/>
      <c r="R165" s="40"/>
      <c r="S165" s="40"/>
      <c r="T165" s="40"/>
      <c r="U165" s="40"/>
      <c r="V165" s="40"/>
      <c r="W165" s="40"/>
    </row>
    <row r="166" spans="2:23" x14ac:dyDescent="0.3">
      <c r="C166" s="33" t="s">
        <v>119</v>
      </c>
      <c r="D166" s="47">
        <v>0.87253758305773377</v>
      </c>
      <c r="E166" s="47">
        <v>0.94493233073316762</v>
      </c>
      <c r="F166" s="47">
        <v>0.94312251900567579</v>
      </c>
      <c r="G166" s="47">
        <v>0.85631909166851394</v>
      </c>
      <c r="H166" s="47">
        <v>0.94312251900567579</v>
      </c>
      <c r="I166" s="40"/>
      <c r="J166" s="40"/>
      <c r="K166" s="40"/>
      <c r="L166" s="40"/>
      <c r="M166" s="40"/>
      <c r="N166" s="40"/>
      <c r="O166" s="40"/>
      <c r="P166" s="40"/>
      <c r="Q166" s="40"/>
      <c r="R166" s="40"/>
      <c r="S166" s="40"/>
      <c r="T166" s="40"/>
      <c r="U166" s="40"/>
      <c r="V166" s="40"/>
      <c r="W166" s="40"/>
    </row>
    <row r="167" spans="2:23" x14ac:dyDescent="0.3">
      <c r="C167" s="33" t="s">
        <v>118</v>
      </c>
      <c r="D167" s="47">
        <v>0.87253758305773377</v>
      </c>
      <c r="E167" s="47">
        <v>0.94493233073316762</v>
      </c>
      <c r="F167" s="47">
        <v>0.94312251900567579</v>
      </c>
      <c r="G167" s="47">
        <v>0.85631909166851394</v>
      </c>
      <c r="H167" s="47">
        <v>0.94312251900567579</v>
      </c>
      <c r="I167" s="40"/>
      <c r="J167" s="40"/>
      <c r="K167" s="40"/>
      <c r="L167" s="40"/>
      <c r="M167" s="40"/>
      <c r="N167" s="40"/>
      <c r="O167" s="40"/>
      <c r="P167" s="40"/>
      <c r="Q167" s="40"/>
      <c r="R167" s="40"/>
      <c r="S167" s="40"/>
      <c r="T167" s="40"/>
      <c r="U167" s="40"/>
      <c r="V167" s="40"/>
      <c r="W167" s="40"/>
    </row>
    <row r="168" spans="2:23" x14ac:dyDescent="0.3">
      <c r="C168" s="33" t="s">
        <v>117</v>
      </c>
      <c r="D168" s="47">
        <v>0.87253758305773377</v>
      </c>
      <c r="E168" s="47">
        <v>0.94493233073316762</v>
      </c>
      <c r="F168" s="47">
        <v>0.94312251900567579</v>
      </c>
      <c r="G168" s="47">
        <v>0.85631909166851394</v>
      </c>
      <c r="H168" s="47">
        <v>0.94312251900567579</v>
      </c>
      <c r="I168" s="40"/>
      <c r="J168" s="40"/>
      <c r="K168" s="40"/>
      <c r="L168" s="40"/>
      <c r="M168" s="40"/>
      <c r="N168" s="40"/>
      <c r="O168" s="40"/>
      <c r="P168" s="40"/>
      <c r="Q168" s="40"/>
      <c r="R168" s="40"/>
      <c r="S168" s="40"/>
      <c r="T168" s="40"/>
      <c r="U168" s="40"/>
      <c r="V168" s="40"/>
      <c r="W168" s="40"/>
    </row>
    <row r="169" spans="2:23" x14ac:dyDescent="0.3">
      <c r="C169" s="33" t="s">
        <v>116</v>
      </c>
      <c r="D169" s="47">
        <v>0.87253758305773377</v>
      </c>
      <c r="E169" s="47">
        <v>0.94493233073316762</v>
      </c>
      <c r="F169" s="47">
        <v>0.94312251900567579</v>
      </c>
      <c r="G169" s="47">
        <v>0.85631909166851394</v>
      </c>
      <c r="H169" s="47">
        <v>0.94312251900567579</v>
      </c>
      <c r="I169" s="40"/>
      <c r="J169" s="40"/>
      <c r="K169" s="40"/>
      <c r="L169" s="40"/>
      <c r="M169" s="40"/>
      <c r="N169" s="40"/>
      <c r="O169" s="40"/>
      <c r="P169" s="40"/>
      <c r="Q169" s="40"/>
      <c r="R169" s="40"/>
      <c r="S169" s="40"/>
      <c r="T169" s="40"/>
      <c r="U169" s="40"/>
      <c r="V169" s="40"/>
      <c r="W169" s="40"/>
    </row>
    <row r="170" spans="2:23" x14ac:dyDescent="0.3">
      <c r="C170" s="33" t="s">
        <v>115</v>
      </c>
      <c r="D170" s="47">
        <v>0.87253758305773377</v>
      </c>
      <c r="E170" s="47">
        <v>0.94493233073316762</v>
      </c>
      <c r="F170" s="47">
        <v>0.94312251900567579</v>
      </c>
      <c r="G170" s="47">
        <v>0.85631909166851394</v>
      </c>
      <c r="H170" s="47">
        <v>0.94312251900567579</v>
      </c>
      <c r="I170" s="40"/>
      <c r="J170" s="40"/>
      <c r="K170" s="40"/>
      <c r="L170" s="40"/>
      <c r="M170" s="40"/>
      <c r="N170" s="40"/>
      <c r="O170" s="40"/>
      <c r="P170" s="40"/>
      <c r="Q170" s="40"/>
      <c r="R170" s="40"/>
      <c r="S170" s="40"/>
      <c r="T170" s="40"/>
      <c r="U170" s="40"/>
      <c r="V170" s="40"/>
      <c r="W170" s="40"/>
    </row>
    <row r="171" spans="2:23" x14ac:dyDescent="0.3">
      <c r="C171" s="33" t="s">
        <v>114</v>
      </c>
      <c r="D171" s="47">
        <v>0.87253758305773377</v>
      </c>
      <c r="E171" s="47">
        <v>0.94493233073316762</v>
      </c>
      <c r="F171" s="47">
        <v>0.94312251900567579</v>
      </c>
      <c r="G171" s="47">
        <v>0.85631909166851394</v>
      </c>
      <c r="H171" s="47">
        <v>0.94312251900567579</v>
      </c>
      <c r="I171" s="40"/>
      <c r="J171" s="40"/>
      <c r="K171" s="40"/>
      <c r="L171" s="40"/>
      <c r="M171" s="40"/>
      <c r="N171" s="40"/>
      <c r="O171" s="40"/>
      <c r="P171" s="40"/>
      <c r="Q171" s="40"/>
      <c r="R171" s="40"/>
      <c r="S171" s="40"/>
      <c r="T171" s="40"/>
      <c r="U171" s="40"/>
      <c r="V171" s="40"/>
      <c r="W171" s="40"/>
    </row>
    <row r="172" spans="2:23" x14ac:dyDescent="0.3">
      <c r="C172" s="33" t="s">
        <v>113</v>
      </c>
      <c r="D172" s="47">
        <v>0.88973656243348476</v>
      </c>
      <c r="E172" s="47">
        <v>0.94102690413844969</v>
      </c>
      <c r="F172" s="47">
        <v>0.96171282969044958</v>
      </c>
      <c r="G172" s="47">
        <v>0.87319838109127412</v>
      </c>
      <c r="H172" s="47">
        <v>0.96171282969044958</v>
      </c>
      <c r="I172" s="40"/>
      <c r="J172" s="40"/>
      <c r="K172" s="40"/>
      <c r="L172" s="40"/>
      <c r="M172" s="40"/>
      <c r="N172" s="40"/>
      <c r="O172" s="40"/>
      <c r="P172" s="40"/>
      <c r="Q172" s="40"/>
      <c r="R172" s="40"/>
      <c r="S172" s="40"/>
      <c r="T172" s="40"/>
      <c r="U172" s="40"/>
      <c r="V172" s="40"/>
      <c r="W172" s="40"/>
    </row>
    <row r="173" spans="2:23" x14ac:dyDescent="0.3">
      <c r="C173" s="33" t="s">
        <v>112</v>
      </c>
      <c r="D173" s="47">
        <v>0.90727455860038819</v>
      </c>
      <c r="E173" s="47">
        <v>0.93713761875976542</v>
      </c>
      <c r="F173" s="47">
        <v>0.98066958232141044</v>
      </c>
      <c r="G173" s="47">
        <v>0.89041038575323828</v>
      </c>
      <c r="H173" s="47">
        <v>0.98066958232141044</v>
      </c>
      <c r="I173" s="40"/>
      <c r="J173" s="40"/>
      <c r="K173" s="40"/>
      <c r="L173" s="40"/>
      <c r="M173" s="40"/>
      <c r="N173" s="40"/>
      <c r="O173" s="40"/>
      <c r="P173" s="40"/>
      <c r="Q173" s="40"/>
      <c r="R173" s="40"/>
      <c r="S173" s="40"/>
      <c r="T173" s="40"/>
      <c r="U173" s="40"/>
      <c r="V173" s="40"/>
      <c r="W173" s="40"/>
    </row>
    <row r="174" spans="2:23" x14ac:dyDescent="0.3">
      <c r="C174" s="33" t="s">
        <v>111</v>
      </c>
      <c r="D174" s="47">
        <v>0.92515825407036301</v>
      </c>
      <c r="E174" s="47">
        <v>0.93326440788510556</v>
      </c>
      <c r="F174" s="47">
        <v>1</v>
      </c>
      <c r="G174" s="47">
        <v>0.90796166395360878</v>
      </c>
      <c r="H174" s="47">
        <v>1</v>
      </c>
      <c r="I174" s="40"/>
      <c r="J174" s="40"/>
      <c r="K174" s="40"/>
      <c r="L174" s="40"/>
      <c r="M174" s="40"/>
      <c r="N174" s="40"/>
      <c r="O174" s="40"/>
      <c r="P174" s="40"/>
      <c r="Q174" s="40"/>
      <c r="R174" s="40"/>
      <c r="S174" s="40"/>
      <c r="T174" s="40"/>
      <c r="U174" s="40"/>
      <c r="V174" s="40"/>
      <c r="W174" s="40"/>
    </row>
    <row r="175" spans="2:23" x14ac:dyDescent="0.3">
      <c r="C175" s="33" t="s">
        <v>110</v>
      </c>
      <c r="D175" s="47">
        <v>0.94339446307731623</v>
      </c>
      <c r="E175" s="47">
        <v>0.92940720507818142</v>
      </c>
      <c r="F175" s="47">
        <v>1.0197114482054508</v>
      </c>
      <c r="G175" s="47">
        <v>0.92585890326516518</v>
      </c>
      <c r="H175" s="47">
        <v>1.0197114482054508</v>
      </c>
      <c r="I175" s="40"/>
      <c r="J175" s="40"/>
      <c r="K175" s="40"/>
      <c r="L175" s="40"/>
      <c r="M175" s="40"/>
      <c r="N175" s="40"/>
      <c r="O175" s="40"/>
      <c r="P175" s="40"/>
      <c r="Q175" s="40"/>
      <c r="R175" s="40"/>
      <c r="S175" s="40"/>
      <c r="T175" s="40"/>
      <c r="U175" s="40"/>
      <c r="V175" s="40"/>
      <c r="W175" s="40"/>
    </row>
    <row r="176" spans="2:23" x14ac:dyDescent="0.3">
      <c r="C176" s="33" t="s">
        <v>109</v>
      </c>
      <c r="D176" s="47">
        <v>0.96199013417357382</v>
      </c>
      <c r="E176" s="47">
        <v>0.92556594417728943</v>
      </c>
      <c r="F176" s="47">
        <v>1.0398114376012577</v>
      </c>
      <c r="G176" s="47">
        <v>0.94410892308243199</v>
      </c>
      <c r="H176" s="47">
        <v>1.0398114376012577</v>
      </c>
      <c r="I176" s="40"/>
      <c r="J176" s="40"/>
      <c r="K176" s="40"/>
      <c r="L176" s="40"/>
      <c r="M176" s="40"/>
      <c r="N176" s="40"/>
      <c r="O176" s="40"/>
      <c r="P176" s="40"/>
      <c r="Q176" s="40"/>
      <c r="R176" s="40"/>
      <c r="S176" s="40"/>
      <c r="T176" s="40"/>
      <c r="U176" s="40"/>
      <c r="V176" s="40"/>
      <c r="W176" s="40"/>
    </row>
    <row r="177" spans="1:23" x14ac:dyDescent="0.3">
      <c r="C177" s="33" t="s">
        <v>108</v>
      </c>
      <c r="D177" s="47">
        <v>0.98095235287749005</v>
      </c>
      <c r="E177" s="47">
        <v>0.92174055929417331</v>
      </c>
      <c r="F177" s="47">
        <v>1.0603076268969693</v>
      </c>
      <c r="G177" s="47">
        <v>0.96271867722007443</v>
      </c>
      <c r="H177" s="47">
        <v>1.0603076268969693</v>
      </c>
      <c r="I177" s="40"/>
      <c r="J177" s="40"/>
      <c r="K177" s="40"/>
      <c r="L177" s="40"/>
      <c r="M177" s="40"/>
      <c r="N177" s="40"/>
      <c r="O177" s="40"/>
      <c r="P177" s="40"/>
      <c r="Q177" s="40"/>
      <c r="R177" s="40"/>
      <c r="S177" s="40"/>
      <c r="T177" s="40"/>
      <c r="U177" s="40"/>
      <c r="V177" s="40"/>
      <c r="W177" s="40"/>
    </row>
    <row r="178" spans="1:23" x14ac:dyDescent="0.3">
      <c r="C178" s="33" t="s">
        <v>107</v>
      </c>
      <c r="D178" s="47">
        <v>1.0002883443732498</v>
      </c>
      <c r="E178" s="47">
        <v>0.91793098481289404</v>
      </c>
      <c r="F178" s="47">
        <v>1.0812078257663935</v>
      </c>
      <c r="G178" s="47">
        <v>0.98169525656251799</v>
      </c>
      <c r="H178" s="47">
        <v>1.0812078257663935</v>
      </c>
      <c r="I178" s="40"/>
      <c r="J178" s="40"/>
      <c r="K178" s="40"/>
      <c r="L178" s="40"/>
      <c r="M178" s="40"/>
      <c r="N178" s="40"/>
      <c r="O178" s="40"/>
      <c r="P178" s="40"/>
      <c r="Q178" s="40"/>
      <c r="R178" s="40"/>
      <c r="S178" s="40"/>
      <c r="T178" s="40"/>
      <c r="U178" s="40"/>
      <c r="V178" s="40"/>
      <c r="W178" s="40"/>
    </row>
    <row r="179" spans="1:23" x14ac:dyDescent="0.3">
      <c r="C179" s="33" t="s">
        <v>106</v>
      </c>
      <c r="D179" s="47">
        <v>1.0200054762638793</v>
      </c>
      <c r="E179" s="47">
        <v>0.91413715538870488</v>
      </c>
      <c r="F179" s="47">
        <v>1.1025199978233158</v>
      </c>
      <c r="G179" s="47">
        <v>1.001045891765787</v>
      </c>
      <c r="H179" s="47">
        <v>1.1025199978233158</v>
      </c>
      <c r="I179" s="40"/>
      <c r="J179" s="40"/>
      <c r="K179" s="40"/>
      <c r="L179" s="40"/>
      <c r="M179" s="40"/>
      <c r="N179" s="40"/>
      <c r="O179" s="40"/>
      <c r="P179" s="40"/>
      <c r="Q179" s="40"/>
      <c r="R179" s="40"/>
      <c r="S179" s="40"/>
      <c r="T179" s="40"/>
      <c r="U179" s="40"/>
      <c r="V179" s="40"/>
      <c r="W179" s="40"/>
    </row>
    <row r="180" spans="1:23" x14ac:dyDescent="0.3">
      <c r="C180" s="33" t="s">
        <v>105</v>
      </c>
      <c r="D180" s="47">
        <v>1.0200054762638793</v>
      </c>
      <c r="E180" s="47">
        <v>0.91413715538870488</v>
      </c>
      <c r="F180" s="47">
        <v>1.1025199978233158</v>
      </c>
      <c r="G180" s="47">
        <v>1.001045891765787</v>
      </c>
      <c r="H180" s="47">
        <v>1.1025199978233158</v>
      </c>
      <c r="I180" s="40"/>
      <c r="J180" s="40"/>
      <c r="K180" s="40"/>
      <c r="L180" s="40"/>
      <c r="M180" s="40"/>
      <c r="N180" s="40"/>
      <c r="O180" s="40"/>
      <c r="P180" s="40"/>
      <c r="Q180" s="40"/>
      <c r="R180" s="40"/>
      <c r="S180" s="40"/>
      <c r="T180" s="40"/>
      <c r="U180" s="40"/>
      <c r="V180" s="40"/>
      <c r="W180" s="40"/>
    </row>
    <row r="181" spans="1:23" x14ac:dyDescent="0.3">
      <c r="C181" s="33" t="s">
        <v>104</v>
      </c>
      <c r="D181" s="47">
        <v>1.0200054762638793</v>
      </c>
      <c r="E181" s="47">
        <v>0.91413715538870488</v>
      </c>
      <c r="F181" s="47">
        <v>1.1025199978233158</v>
      </c>
      <c r="G181" s="47">
        <v>1.001045891765787</v>
      </c>
      <c r="H181" s="47">
        <v>1.1025199978233158</v>
      </c>
      <c r="I181" s="40"/>
      <c r="J181" s="40"/>
      <c r="K181" s="40"/>
      <c r="L181" s="40"/>
      <c r="M181" s="40"/>
      <c r="N181" s="40"/>
      <c r="O181" s="40"/>
      <c r="P181" s="40"/>
      <c r="Q181" s="40"/>
      <c r="R181" s="40"/>
      <c r="S181" s="40"/>
      <c r="T181" s="40"/>
      <c r="U181" s="40"/>
      <c r="V181" s="40"/>
      <c r="W181" s="40"/>
    </row>
    <row r="182" spans="1:23" x14ac:dyDescent="0.3">
      <c r="C182" s="33" t="s">
        <v>103</v>
      </c>
      <c r="D182" s="47">
        <v>1.0200054762638793</v>
      </c>
      <c r="E182" s="47">
        <v>0.91413715538870488</v>
      </c>
      <c r="F182" s="47">
        <v>1.1025199978233158</v>
      </c>
      <c r="G182" s="47">
        <v>1.001045891765787</v>
      </c>
      <c r="H182" s="47">
        <v>1.1025199978233158</v>
      </c>
      <c r="I182" s="40"/>
      <c r="J182" s="40"/>
      <c r="K182" s="40"/>
      <c r="L182" s="40"/>
      <c r="M182" s="40"/>
      <c r="N182" s="40"/>
      <c r="O182" s="40"/>
      <c r="P182" s="40"/>
      <c r="Q182" s="40"/>
      <c r="R182" s="40"/>
      <c r="S182" s="40"/>
      <c r="T182" s="40"/>
      <c r="U182" s="40"/>
      <c r="V182" s="40"/>
      <c r="W182" s="40"/>
    </row>
    <row r="183" spans="1:23" x14ac:dyDescent="0.3">
      <c r="C183" s="33" t="s">
        <v>102</v>
      </c>
      <c r="D183" s="47">
        <v>1.0200054762638793</v>
      </c>
      <c r="E183" s="47">
        <v>0.91413715538870488</v>
      </c>
      <c r="F183" s="47">
        <v>1.1025199978233158</v>
      </c>
      <c r="G183" s="47">
        <v>1.001045891765787</v>
      </c>
      <c r="H183" s="47">
        <v>1.1025199978233158</v>
      </c>
      <c r="I183" s="40"/>
      <c r="J183" s="40"/>
      <c r="K183" s="40"/>
      <c r="L183" s="40"/>
      <c r="M183" s="40"/>
      <c r="N183" s="40"/>
      <c r="O183" s="40"/>
      <c r="P183" s="40"/>
      <c r="Q183" s="40"/>
      <c r="R183" s="40"/>
      <c r="S183" s="40"/>
      <c r="T183" s="40"/>
      <c r="U183" s="40"/>
      <c r="V183" s="40"/>
      <c r="W183" s="40"/>
    </row>
    <row r="184" spans="1:23" x14ac:dyDescent="0.3">
      <c r="C184" s="33" t="s">
        <v>101</v>
      </c>
      <c r="D184" s="47">
        <v>1.0200054762638793</v>
      </c>
      <c r="E184" s="47">
        <v>0.91413715538870488</v>
      </c>
      <c r="F184" s="47">
        <v>1.1025199978233158</v>
      </c>
      <c r="G184" s="47">
        <v>1.001045891765787</v>
      </c>
      <c r="H184" s="47">
        <v>1.1025199978233158</v>
      </c>
      <c r="I184" s="40"/>
      <c r="J184" s="40"/>
      <c r="K184" s="40"/>
      <c r="L184" s="40"/>
      <c r="M184" s="40"/>
      <c r="N184" s="40"/>
      <c r="O184" s="40"/>
      <c r="P184" s="40"/>
      <c r="Q184" s="40"/>
      <c r="R184" s="40"/>
      <c r="S184" s="40"/>
      <c r="T184" s="40"/>
      <c r="U184" s="40"/>
      <c r="V184" s="40"/>
      <c r="W184" s="40"/>
    </row>
    <row r="185" spans="1:23" x14ac:dyDescent="0.3">
      <c r="C185" s="33" t="s">
        <v>100</v>
      </c>
      <c r="D185" s="47">
        <v>0.92515825407036301</v>
      </c>
      <c r="E185" s="47">
        <v>0.93326440788510556</v>
      </c>
      <c r="F185" s="47">
        <v>1</v>
      </c>
      <c r="G185" s="47">
        <v>0.90796166395360878</v>
      </c>
      <c r="H185" s="47">
        <v>1</v>
      </c>
      <c r="I185" s="40"/>
      <c r="J185" s="40"/>
      <c r="K185" s="40"/>
      <c r="L185" s="40"/>
      <c r="M185" s="40"/>
      <c r="N185" s="40"/>
      <c r="O185" s="40"/>
      <c r="P185" s="40"/>
      <c r="Q185" s="40"/>
      <c r="R185" s="40"/>
      <c r="S185" s="40"/>
      <c r="T185" s="40"/>
      <c r="U185" s="40"/>
      <c r="V185" s="40"/>
      <c r="W185" s="40"/>
    </row>
    <row r="186" spans="1:23" x14ac:dyDescent="0.3">
      <c r="I186" s="40"/>
      <c r="J186" s="40"/>
      <c r="K186" s="40"/>
      <c r="L186" s="40"/>
      <c r="M186" s="40"/>
      <c r="N186" s="40"/>
      <c r="O186" s="40"/>
      <c r="P186" s="40"/>
      <c r="Q186" s="40"/>
      <c r="R186" s="40"/>
      <c r="S186" s="40"/>
      <c r="T186" s="40"/>
      <c r="U186" s="40"/>
      <c r="V186" s="40"/>
      <c r="W186" s="40"/>
    </row>
    <row r="187" spans="1:23" x14ac:dyDescent="0.3">
      <c r="B187" s="32" t="s">
        <v>99</v>
      </c>
      <c r="E187" s="44"/>
      <c r="I187" s="40"/>
      <c r="J187" s="40"/>
      <c r="K187" s="40"/>
      <c r="L187" s="40"/>
      <c r="M187" s="40"/>
      <c r="N187" s="40"/>
      <c r="O187" s="40"/>
      <c r="P187" s="40"/>
      <c r="Q187" s="40"/>
      <c r="R187" s="40"/>
      <c r="S187" s="40"/>
      <c r="T187" s="40"/>
      <c r="U187" s="40"/>
      <c r="V187" s="40"/>
      <c r="W187" s="40"/>
    </row>
    <row r="188" spans="1:23" x14ac:dyDescent="0.3">
      <c r="I188" s="40"/>
      <c r="J188" s="40"/>
      <c r="K188" s="40"/>
      <c r="L188" s="40"/>
      <c r="M188" s="40"/>
      <c r="N188" s="40"/>
      <c r="O188" s="40"/>
      <c r="P188" s="40"/>
      <c r="Q188" s="40"/>
      <c r="R188" s="40"/>
      <c r="S188" s="40"/>
      <c r="T188" s="40"/>
      <c r="U188" s="40"/>
      <c r="V188" s="40"/>
      <c r="W188" s="40"/>
    </row>
    <row r="189" spans="1:23" x14ac:dyDescent="0.3">
      <c r="D189" s="32" t="s">
        <v>98</v>
      </c>
      <c r="I189" s="40"/>
      <c r="J189" s="40"/>
      <c r="K189" s="40"/>
      <c r="L189" s="40"/>
      <c r="M189" s="40"/>
      <c r="N189" s="40"/>
      <c r="O189" s="40"/>
      <c r="P189" s="40"/>
      <c r="Q189" s="40"/>
      <c r="R189" s="40"/>
      <c r="S189" s="40"/>
      <c r="T189" s="40"/>
      <c r="U189" s="40"/>
      <c r="V189" s="40"/>
      <c r="W189" s="40"/>
    </row>
    <row r="190" spans="1:23" x14ac:dyDescent="0.3">
      <c r="D190" s="33" t="s">
        <v>97</v>
      </c>
      <c r="E190" s="33" t="s">
        <v>96</v>
      </c>
      <c r="F190" s="33" t="s">
        <v>95</v>
      </c>
      <c r="I190" s="40"/>
      <c r="J190" s="40"/>
      <c r="K190" s="40"/>
      <c r="L190" s="40"/>
      <c r="M190" s="40"/>
      <c r="N190" s="40"/>
      <c r="O190" s="40"/>
      <c r="P190" s="40"/>
      <c r="Q190" s="40"/>
      <c r="R190" s="40"/>
      <c r="S190" s="40"/>
      <c r="T190" s="40"/>
      <c r="U190" s="40"/>
      <c r="V190" s="40"/>
      <c r="W190" s="40"/>
    </row>
    <row r="191" spans="1:23" x14ac:dyDescent="0.3">
      <c r="A191" s="38">
        <v>1</v>
      </c>
      <c r="B191" s="32" t="s">
        <v>91</v>
      </c>
      <c r="C191" s="33" t="s">
        <v>90</v>
      </c>
      <c r="D191" s="47">
        <v>0.86815774871036666</v>
      </c>
      <c r="E191" s="47">
        <v>1</v>
      </c>
      <c r="F191" s="47">
        <v>1.1006259214474559</v>
      </c>
      <c r="I191" s="40"/>
      <c r="J191" s="40"/>
      <c r="K191" s="40"/>
      <c r="L191" s="40"/>
      <c r="M191" s="40"/>
      <c r="N191" s="40"/>
      <c r="O191" s="40"/>
      <c r="P191" s="40"/>
      <c r="Q191" s="40"/>
      <c r="R191" s="40"/>
      <c r="S191" s="40"/>
      <c r="T191" s="40"/>
      <c r="U191" s="40"/>
      <c r="V191" s="40"/>
      <c r="W191" s="40"/>
    </row>
    <row r="192" spans="1:23" x14ac:dyDescent="0.3">
      <c r="A192" s="38">
        <f>A191+1</f>
        <v>2</v>
      </c>
      <c r="C192" s="33" t="s">
        <v>89</v>
      </c>
      <c r="D192" s="47">
        <v>1.2348362758254898</v>
      </c>
      <c r="E192" s="47">
        <v>1.422363939802205</v>
      </c>
      <c r="F192" s="47">
        <v>1.698755085482532</v>
      </c>
      <c r="I192" s="40"/>
      <c r="J192" s="40"/>
      <c r="K192" s="40"/>
      <c r="L192" s="40"/>
      <c r="M192" s="40"/>
      <c r="N192" s="40"/>
      <c r="O192" s="40"/>
      <c r="P192" s="40"/>
      <c r="Q192" s="40"/>
      <c r="R192" s="40"/>
      <c r="S192" s="40"/>
      <c r="T192" s="40"/>
      <c r="U192" s="40"/>
      <c r="V192" s="40"/>
      <c r="W192" s="40"/>
    </row>
    <row r="193" spans="1:23" x14ac:dyDescent="0.3">
      <c r="A193" s="38">
        <f t="shared" ref="A193:A210" si="2">A192+1</f>
        <v>3</v>
      </c>
      <c r="C193" s="33" t="s">
        <v>88</v>
      </c>
      <c r="D193" s="47">
        <v>1.6262571441999751</v>
      </c>
      <c r="E193" s="47">
        <v>1.8732277015504981</v>
      </c>
      <c r="F193" s="47">
        <v>2.4276770212187553</v>
      </c>
      <c r="I193" s="40"/>
      <c r="J193" s="40"/>
      <c r="K193" s="40"/>
      <c r="L193" s="40"/>
      <c r="M193" s="40"/>
      <c r="N193" s="40"/>
      <c r="O193" s="40"/>
      <c r="P193" s="40"/>
      <c r="Q193" s="40"/>
      <c r="R193" s="40"/>
      <c r="S193" s="40"/>
      <c r="T193" s="40"/>
      <c r="U193" s="40"/>
      <c r="V193" s="40"/>
      <c r="W193" s="40"/>
    </row>
    <row r="194" spans="1:23" x14ac:dyDescent="0.3">
      <c r="A194" s="38">
        <f t="shared" si="2"/>
        <v>4</v>
      </c>
      <c r="C194" s="33" t="s">
        <v>87</v>
      </c>
      <c r="D194" s="47">
        <v>1.9523522653062195</v>
      </c>
      <c r="E194" s="47">
        <v>2.3096254586830849</v>
      </c>
      <c r="F194" s="47">
        <v>3.248046167632983</v>
      </c>
      <c r="I194" s="40"/>
      <c r="J194" s="40"/>
      <c r="K194" s="40"/>
      <c r="L194" s="40"/>
      <c r="M194" s="40"/>
      <c r="N194" s="40"/>
      <c r="O194" s="40"/>
      <c r="P194" s="40"/>
      <c r="Q194" s="40"/>
      <c r="R194" s="40"/>
      <c r="S194" s="40"/>
      <c r="T194" s="40"/>
      <c r="U194" s="40"/>
      <c r="V194" s="40"/>
      <c r="W194" s="40"/>
    </row>
    <row r="195" spans="1:23" x14ac:dyDescent="0.3">
      <c r="A195" s="38">
        <f t="shared" si="2"/>
        <v>5</v>
      </c>
      <c r="C195" s="33" t="s">
        <v>86</v>
      </c>
      <c r="D195" s="47">
        <v>2.231150296585902</v>
      </c>
      <c r="E195" s="47">
        <v>2.6933288527679609</v>
      </c>
      <c r="F195" s="47">
        <v>4.1100804118296956</v>
      </c>
      <c r="I195" s="40"/>
      <c r="J195" s="40"/>
      <c r="K195" s="40"/>
      <c r="L195" s="40"/>
      <c r="M195" s="40"/>
      <c r="N195" s="40"/>
      <c r="O195" s="40"/>
      <c r="P195" s="40"/>
      <c r="Q195" s="40"/>
      <c r="R195" s="40"/>
      <c r="S195" s="40"/>
      <c r="T195" s="40"/>
      <c r="U195" s="40"/>
      <c r="V195" s="40"/>
      <c r="W195" s="40"/>
    </row>
    <row r="196" spans="1:23" x14ac:dyDescent="0.3">
      <c r="A196" s="38">
        <f t="shared" si="2"/>
        <v>6</v>
      </c>
      <c r="C196" s="33" t="s">
        <v>85</v>
      </c>
      <c r="D196" s="47">
        <v>2.4499120446485709</v>
      </c>
      <c r="E196" s="47">
        <v>2.9983573097939877</v>
      </c>
      <c r="F196" s="47">
        <v>4.5755606984218353</v>
      </c>
      <c r="I196" s="40"/>
      <c r="J196" s="40"/>
      <c r="K196" s="40"/>
      <c r="L196" s="40"/>
      <c r="M196" s="40"/>
      <c r="N196" s="40"/>
      <c r="O196" s="40"/>
      <c r="P196" s="40"/>
      <c r="Q196" s="40"/>
      <c r="R196" s="40"/>
      <c r="S196" s="40"/>
      <c r="T196" s="40"/>
      <c r="U196" s="40"/>
      <c r="V196" s="40"/>
      <c r="W196" s="40"/>
    </row>
    <row r="197" spans="1:23" x14ac:dyDescent="0.3">
      <c r="A197" s="38">
        <f t="shared" si="2"/>
        <v>7</v>
      </c>
      <c r="C197" s="33" t="s">
        <v>84</v>
      </c>
      <c r="D197" s="47">
        <v>2.6067306856066721</v>
      </c>
      <c r="E197" s="47">
        <v>3.2136350071428148</v>
      </c>
      <c r="F197" s="47">
        <v>4.904079306934082</v>
      </c>
      <c r="I197" s="40"/>
      <c r="J197" s="40"/>
      <c r="K197" s="40"/>
      <c r="L197" s="40"/>
      <c r="M197" s="40"/>
      <c r="N197" s="40"/>
      <c r="O197" s="40"/>
      <c r="P197" s="40"/>
      <c r="Q197" s="40"/>
      <c r="R197" s="40"/>
      <c r="S197" s="40"/>
      <c r="T197" s="40"/>
      <c r="U197" s="40"/>
      <c r="V197" s="40"/>
      <c r="W197" s="40"/>
    </row>
    <row r="198" spans="1:23" x14ac:dyDescent="0.3">
      <c r="A198" s="38">
        <f t="shared" si="2"/>
        <v>8</v>
      </c>
      <c r="C198" s="33" t="s">
        <v>83</v>
      </c>
      <c r="D198" s="47">
        <v>2.7080861307653041</v>
      </c>
      <c r="E198" s="47">
        <v>3.3413772162956534</v>
      </c>
      <c r="F198" s="47">
        <v>5.0990167914760658</v>
      </c>
      <c r="I198" s="40"/>
      <c r="J198" s="40"/>
      <c r="K198" s="40"/>
      <c r="L198" s="40"/>
      <c r="M198" s="40"/>
      <c r="N198" s="40"/>
      <c r="O198" s="40"/>
      <c r="P198" s="40"/>
      <c r="Q198" s="40"/>
      <c r="R198" s="40"/>
      <c r="S198" s="40"/>
      <c r="T198" s="40"/>
      <c r="U198" s="40"/>
      <c r="V198" s="40"/>
      <c r="W198" s="40"/>
    </row>
    <row r="199" spans="1:23" x14ac:dyDescent="0.3">
      <c r="A199" s="38">
        <f t="shared" si="2"/>
        <v>9</v>
      </c>
      <c r="C199" s="33" t="s">
        <v>82</v>
      </c>
      <c r="D199" s="47">
        <v>2.765474751417659</v>
      </c>
      <c r="E199" s="47">
        <v>3.3930521667245643</v>
      </c>
      <c r="F199" s="47">
        <v>5.1778739281832538</v>
      </c>
      <c r="I199" s="40"/>
      <c r="J199" s="40"/>
      <c r="K199" s="40"/>
      <c r="L199" s="40"/>
      <c r="M199" s="40"/>
      <c r="N199" s="40"/>
      <c r="O199" s="40"/>
      <c r="P199" s="40"/>
      <c r="Q199" s="40"/>
      <c r="R199" s="40"/>
      <c r="S199" s="40"/>
      <c r="T199" s="40"/>
      <c r="U199" s="40"/>
      <c r="V199" s="40"/>
      <c r="W199" s="40"/>
    </row>
    <row r="200" spans="1:23" x14ac:dyDescent="0.3">
      <c r="A200" s="38">
        <f t="shared" si="2"/>
        <v>10</v>
      </c>
      <c r="C200" s="33" t="s">
        <v>81</v>
      </c>
      <c r="D200" s="47">
        <v>2.7922979965497468</v>
      </c>
      <c r="E200" s="47">
        <v>3.3848198963800553</v>
      </c>
      <c r="F200" s="47">
        <v>5.1653112984646139</v>
      </c>
      <c r="I200" s="40"/>
      <c r="J200" s="40"/>
      <c r="K200" s="40"/>
      <c r="L200" s="40"/>
      <c r="M200" s="40"/>
      <c r="N200" s="40"/>
      <c r="O200" s="40"/>
      <c r="P200" s="40"/>
      <c r="Q200" s="40"/>
      <c r="R200" s="40"/>
      <c r="S200" s="40"/>
      <c r="T200" s="40"/>
      <c r="U200" s="40"/>
      <c r="V200" s="40"/>
      <c r="W200" s="40"/>
    </row>
    <row r="201" spans="1:23" x14ac:dyDescent="0.3">
      <c r="A201" s="38">
        <f t="shared" si="2"/>
        <v>11</v>
      </c>
      <c r="C201" s="33" t="s">
        <v>80</v>
      </c>
      <c r="D201" s="47">
        <v>2.8016007633558306</v>
      </c>
      <c r="E201" s="47">
        <v>3.3337126674037632</v>
      </c>
      <c r="F201" s="47">
        <v>5.0873205174641889</v>
      </c>
      <c r="I201" s="40"/>
      <c r="J201" s="40"/>
      <c r="K201" s="40"/>
      <c r="L201" s="40"/>
      <c r="M201" s="40"/>
      <c r="N201" s="40"/>
      <c r="O201" s="40"/>
      <c r="P201" s="40"/>
      <c r="Q201" s="40"/>
      <c r="R201" s="40"/>
      <c r="S201" s="40"/>
      <c r="T201" s="40"/>
      <c r="U201" s="40"/>
      <c r="V201" s="40"/>
      <c r="W201" s="40"/>
    </row>
    <row r="202" spans="1:23" x14ac:dyDescent="0.3">
      <c r="A202" s="38">
        <f t="shared" si="2"/>
        <v>12</v>
      </c>
      <c r="C202" s="33" t="s">
        <v>79</v>
      </c>
      <c r="D202" s="47">
        <v>2.8047513455731568</v>
      </c>
      <c r="E202" s="47">
        <v>3.2550641905483095</v>
      </c>
      <c r="F202" s="47">
        <v>4.9673011726999459</v>
      </c>
      <c r="I202" s="40"/>
      <c r="J202" s="40"/>
      <c r="K202" s="40"/>
      <c r="L202" s="40"/>
      <c r="M202" s="40"/>
      <c r="N202" s="40"/>
      <c r="O202" s="40"/>
      <c r="P202" s="40"/>
      <c r="Q202" s="40"/>
      <c r="R202" s="40"/>
      <c r="S202" s="40"/>
      <c r="T202" s="40"/>
      <c r="U202" s="40"/>
      <c r="V202" s="40"/>
      <c r="W202" s="40"/>
    </row>
    <row r="203" spans="1:23" x14ac:dyDescent="0.3">
      <c r="A203" s="38">
        <f t="shared" si="2"/>
        <v>13</v>
      </c>
      <c r="C203" s="33" t="s">
        <v>78</v>
      </c>
      <c r="D203" s="47">
        <v>2.8108714601386335</v>
      </c>
      <c r="E203" s="47">
        <v>3.1611463947718068</v>
      </c>
      <c r="F203" s="47">
        <v>4.8239805038011143</v>
      </c>
      <c r="I203" s="40"/>
      <c r="J203" s="40"/>
      <c r="K203" s="40"/>
      <c r="L203" s="40"/>
      <c r="M203" s="40"/>
      <c r="N203" s="40"/>
      <c r="O203" s="40"/>
      <c r="P203" s="40"/>
      <c r="Q203" s="40"/>
      <c r="R203" s="40"/>
      <c r="S203" s="40"/>
      <c r="T203" s="40"/>
      <c r="U203" s="40"/>
      <c r="V203" s="40"/>
      <c r="W203" s="40"/>
    </row>
    <row r="204" spans="1:23" x14ac:dyDescent="0.3">
      <c r="A204" s="38">
        <f t="shared" si="2"/>
        <v>14</v>
      </c>
      <c r="C204" s="33" t="s">
        <v>77</v>
      </c>
      <c r="D204" s="47">
        <v>2.8267319278345178</v>
      </c>
      <c r="E204" s="47">
        <v>3.0607075434407811</v>
      </c>
      <c r="F204" s="47">
        <v>4.6707085574444438</v>
      </c>
      <c r="I204" s="40"/>
      <c r="J204" s="40"/>
      <c r="K204" s="40"/>
      <c r="L204" s="40"/>
      <c r="M204" s="40"/>
      <c r="N204" s="40"/>
      <c r="O204" s="40"/>
      <c r="P204" s="40"/>
      <c r="Q204" s="40"/>
      <c r="R204" s="40"/>
      <c r="S204" s="40"/>
      <c r="T204" s="40"/>
      <c r="U204" s="40"/>
      <c r="V204" s="40"/>
      <c r="W204" s="40"/>
    </row>
    <row r="205" spans="1:23" x14ac:dyDescent="0.3">
      <c r="A205" s="38">
        <f t="shared" si="2"/>
        <v>15</v>
      </c>
      <c r="C205" s="33" t="s">
        <v>76</v>
      </c>
      <c r="D205" s="47">
        <v>2.7328524524106008</v>
      </c>
      <c r="E205" s="47">
        <v>2.9590574308938979</v>
      </c>
      <c r="F205" s="47">
        <v>4.5155881992268201</v>
      </c>
      <c r="I205" s="40"/>
      <c r="J205" s="40"/>
      <c r="K205" s="40"/>
      <c r="L205" s="40"/>
      <c r="M205" s="40"/>
      <c r="N205" s="40"/>
      <c r="O205" s="40"/>
      <c r="P205" s="40"/>
      <c r="Q205" s="40"/>
      <c r="R205" s="40"/>
      <c r="S205" s="40"/>
      <c r="T205" s="40"/>
      <c r="U205" s="40"/>
      <c r="V205" s="40"/>
      <c r="W205" s="40"/>
    </row>
    <row r="206" spans="1:23" x14ac:dyDescent="0.3">
      <c r="A206" s="38">
        <f t="shared" si="2"/>
        <v>16</v>
      </c>
      <c r="C206" s="33" t="s">
        <v>75</v>
      </c>
      <c r="D206" s="47">
        <v>2.6399025091067227</v>
      </c>
      <c r="E206" s="47">
        <v>2.8584137901470674</v>
      </c>
      <c r="F206" s="47">
        <v>4.3620037396151927</v>
      </c>
      <c r="I206" s="40"/>
      <c r="J206" s="40"/>
      <c r="K206" s="40"/>
      <c r="L206" s="40"/>
      <c r="M206" s="40"/>
      <c r="N206" s="40"/>
      <c r="O206" s="40"/>
      <c r="P206" s="40"/>
      <c r="Q206" s="40"/>
      <c r="R206" s="40"/>
      <c r="S206" s="40"/>
      <c r="T206" s="40"/>
      <c r="U206" s="40"/>
      <c r="V206" s="40"/>
      <c r="W206" s="40"/>
    </row>
    <row r="207" spans="1:23" x14ac:dyDescent="0.3">
      <c r="A207" s="38">
        <f t="shared" si="2"/>
        <v>17</v>
      </c>
      <c r="C207" s="33" t="s">
        <v>74</v>
      </c>
      <c r="D207" s="47">
        <v>2.5474706694841336</v>
      </c>
      <c r="E207" s="47">
        <v>2.7583311378087916</v>
      </c>
      <c r="F207" s="47">
        <v>4.2092753609336349</v>
      </c>
      <c r="I207" s="40"/>
      <c r="J207" s="40"/>
      <c r="K207" s="40"/>
      <c r="L207" s="40"/>
      <c r="M207" s="40"/>
      <c r="N207" s="40"/>
      <c r="O207" s="40"/>
      <c r="P207" s="40"/>
      <c r="Q207" s="40"/>
      <c r="R207" s="40"/>
      <c r="S207" s="40"/>
      <c r="T207" s="40"/>
      <c r="U207" s="40"/>
      <c r="V207" s="40"/>
      <c r="W207" s="40"/>
    </row>
    <row r="208" spans="1:23" x14ac:dyDescent="0.3">
      <c r="A208" s="38">
        <f t="shared" si="2"/>
        <v>18</v>
      </c>
      <c r="C208" s="33" t="s">
        <v>73</v>
      </c>
      <c r="D208" s="47">
        <v>2.453088396978794</v>
      </c>
      <c r="E208" s="47">
        <v>2.6561366104184718</v>
      </c>
      <c r="F208" s="47">
        <v>4.0533242134191081</v>
      </c>
      <c r="I208" s="40"/>
      <c r="J208" s="40"/>
      <c r="K208" s="40"/>
      <c r="L208" s="40"/>
      <c r="M208" s="40"/>
      <c r="N208" s="40"/>
      <c r="O208" s="40"/>
      <c r="P208" s="40"/>
      <c r="Q208" s="40"/>
      <c r="R208" s="40"/>
      <c r="S208" s="40"/>
      <c r="T208" s="40"/>
      <c r="U208" s="40"/>
      <c r="V208" s="40"/>
      <c r="W208" s="40"/>
    </row>
    <row r="209" spans="1:23" x14ac:dyDescent="0.3">
      <c r="A209" s="38">
        <f t="shared" si="2"/>
        <v>19</v>
      </c>
      <c r="C209" s="33" t="s">
        <v>72</v>
      </c>
      <c r="D209" s="47">
        <v>2.3526463895141823</v>
      </c>
      <c r="E209" s="47">
        <v>2.5473807687703456</v>
      </c>
      <c r="F209" s="47">
        <v>3.8873603527599712</v>
      </c>
      <c r="I209" s="40"/>
      <c r="J209" s="40"/>
      <c r="K209" s="40"/>
      <c r="L209" s="40"/>
      <c r="M209" s="40"/>
      <c r="N209" s="40"/>
      <c r="O209" s="40"/>
      <c r="P209" s="40"/>
      <c r="Q209" s="40"/>
      <c r="R209" s="40"/>
      <c r="S209" s="40"/>
      <c r="T209" s="40"/>
      <c r="U209" s="40"/>
      <c r="V209" s="40"/>
      <c r="W209" s="40"/>
    </row>
    <row r="210" spans="1:23" x14ac:dyDescent="0.3">
      <c r="A210" s="38">
        <f t="shared" si="2"/>
        <v>20</v>
      </c>
      <c r="C210" s="33" t="s">
        <v>71</v>
      </c>
      <c r="D210" s="47">
        <v>2.2408870305778095</v>
      </c>
      <c r="E210" s="47">
        <v>2.4263708103875192</v>
      </c>
      <c r="F210" s="47">
        <v>3.7026964343251918</v>
      </c>
      <c r="I210" s="40"/>
      <c r="J210" s="40"/>
      <c r="K210" s="40"/>
      <c r="L210" s="40"/>
      <c r="M210" s="40"/>
      <c r="N210" s="40"/>
      <c r="O210" s="40"/>
      <c r="P210" s="40"/>
      <c r="Q210" s="40"/>
      <c r="R210" s="40"/>
      <c r="S210" s="40"/>
      <c r="T210" s="40"/>
      <c r="U210" s="40"/>
      <c r="V210" s="40"/>
      <c r="W210" s="40"/>
    </row>
    <row r="211" spans="1:23" x14ac:dyDescent="0.3">
      <c r="I211" s="40"/>
      <c r="J211" s="40"/>
      <c r="K211" s="40"/>
      <c r="L211" s="40"/>
      <c r="M211" s="40"/>
      <c r="N211" s="40"/>
      <c r="O211" s="40"/>
      <c r="P211" s="40"/>
      <c r="Q211" s="40"/>
      <c r="R211" s="40"/>
      <c r="S211" s="40"/>
      <c r="T211" s="40"/>
      <c r="U211" s="40"/>
      <c r="V211" s="40"/>
      <c r="W211" s="40"/>
    </row>
    <row r="212" spans="1:23" x14ac:dyDescent="0.3">
      <c r="B212" s="32" t="s">
        <v>94</v>
      </c>
      <c r="E212" s="44"/>
      <c r="I212" s="40"/>
      <c r="J212" s="40"/>
      <c r="K212" s="40"/>
      <c r="L212" s="40"/>
      <c r="M212" s="40"/>
      <c r="N212" s="40"/>
      <c r="O212" s="40"/>
      <c r="P212" s="40"/>
      <c r="Q212" s="40"/>
      <c r="R212" s="40"/>
      <c r="S212" s="40"/>
      <c r="T212" s="40"/>
      <c r="U212" s="40"/>
      <c r="V212" s="40"/>
      <c r="W212" s="40"/>
    </row>
    <row r="213" spans="1:23" x14ac:dyDescent="0.3">
      <c r="D213" s="36" t="s">
        <v>202</v>
      </c>
      <c r="E213" s="36" t="s">
        <v>92</v>
      </c>
      <c r="F213" s="36"/>
      <c r="G213" s="36"/>
      <c r="H213" s="36"/>
      <c r="I213" s="40"/>
      <c r="J213" s="40"/>
      <c r="K213" s="40"/>
      <c r="L213" s="40"/>
      <c r="M213" s="40"/>
      <c r="N213" s="40"/>
      <c r="O213" s="40"/>
      <c r="P213" s="40"/>
      <c r="Q213" s="40"/>
      <c r="R213" s="40"/>
      <c r="S213" s="40"/>
      <c r="T213" s="40"/>
      <c r="U213" s="40"/>
      <c r="V213" s="40"/>
      <c r="W213" s="40"/>
    </row>
    <row r="214" spans="1:23" x14ac:dyDescent="0.3">
      <c r="D214" s="32" t="s">
        <v>93</v>
      </c>
      <c r="I214" s="40"/>
      <c r="J214" s="40"/>
      <c r="K214" s="40"/>
      <c r="L214" s="40"/>
      <c r="M214" s="40"/>
      <c r="N214" s="40"/>
      <c r="O214" s="40"/>
      <c r="P214" s="40"/>
      <c r="Q214" s="40"/>
      <c r="R214" s="40"/>
      <c r="S214" s="40"/>
      <c r="T214" s="40"/>
      <c r="U214" s="40"/>
      <c r="V214" s="40"/>
      <c r="W214" s="40"/>
    </row>
    <row r="215" spans="1:23" x14ac:dyDescent="0.3">
      <c r="D215" s="41" t="s">
        <v>187</v>
      </c>
      <c r="E215" s="41" t="s">
        <v>92</v>
      </c>
      <c r="F215" s="41"/>
      <c r="G215" s="41"/>
      <c r="H215" s="41"/>
      <c r="I215" s="40"/>
      <c r="J215" s="40"/>
      <c r="K215" s="40"/>
      <c r="L215" s="40"/>
      <c r="M215" s="40"/>
      <c r="N215" s="40"/>
      <c r="O215" s="40"/>
      <c r="P215" s="40"/>
      <c r="Q215" s="40"/>
      <c r="R215" s="40"/>
      <c r="S215" s="40"/>
      <c r="T215" s="40"/>
      <c r="U215" s="40"/>
      <c r="V215" s="40"/>
      <c r="W215" s="40"/>
    </row>
    <row r="216" spans="1:23" x14ac:dyDescent="0.3">
      <c r="A216" s="38">
        <v>1</v>
      </c>
      <c r="B216" s="32" t="s">
        <v>91</v>
      </c>
      <c r="C216" s="33" t="s">
        <v>90</v>
      </c>
      <c r="D216" s="47">
        <v>1</v>
      </c>
      <c r="E216" s="47">
        <v>3.7429823555891217</v>
      </c>
      <c r="F216" s="47"/>
      <c r="G216" s="47"/>
      <c r="H216" s="47"/>
      <c r="I216" s="40"/>
      <c r="J216" s="40"/>
      <c r="K216" s="40"/>
      <c r="L216" s="40"/>
      <c r="M216" s="40"/>
      <c r="N216" s="40"/>
      <c r="O216" s="40"/>
      <c r="P216" s="40"/>
      <c r="Q216" s="40"/>
      <c r="R216" s="40"/>
      <c r="S216" s="40"/>
      <c r="T216" s="40"/>
      <c r="U216" s="40"/>
      <c r="V216" s="40"/>
      <c r="W216" s="40"/>
    </row>
    <row r="217" spans="1:23" x14ac:dyDescent="0.3">
      <c r="A217" s="38">
        <f>A216+1</f>
        <v>2</v>
      </c>
      <c r="C217" s="33" t="s">
        <v>89</v>
      </c>
      <c r="D217" s="47">
        <v>1</v>
      </c>
      <c r="E217" s="47">
        <v>3.0326956596359187</v>
      </c>
      <c r="F217" s="47"/>
      <c r="G217" s="47"/>
      <c r="H217" s="47"/>
      <c r="I217" s="40"/>
      <c r="J217" s="40"/>
      <c r="K217" s="40"/>
      <c r="L217" s="40"/>
      <c r="M217" s="40"/>
      <c r="N217" s="40"/>
      <c r="O217" s="40"/>
      <c r="P217" s="40"/>
      <c r="Q217" s="40"/>
      <c r="R217" s="40"/>
      <c r="S217" s="40"/>
      <c r="T217" s="40"/>
      <c r="U217" s="40"/>
      <c r="V217" s="40"/>
      <c r="W217" s="40"/>
    </row>
    <row r="218" spans="1:23" x14ac:dyDescent="0.3">
      <c r="A218" s="38">
        <f t="shared" ref="A218:A235" si="3">A217+1</f>
        <v>3</v>
      </c>
      <c r="C218" s="33" t="s">
        <v>88</v>
      </c>
      <c r="D218" s="47">
        <v>1</v>
      </c>
      <c r="E218" s="47">
        <v>2.5175580803036857</v>
      </c>
      <c r="F218" s="47"/>
      <c r="G218" s="47"/>
      <c r="H218" s="47"/>
      <c r="I218" s="40"/>
      <c r="J218" s="40"/>
      <c r="K218" s="40"/>
      <c r="L218" s="40"/>
      <c r="M218" s="40"/>
      <c r="N218" s="40"/>
      <c r="O218" s="40"/>
      <c r="P218" s="40"/>
      <c r="Q218" s="40"/>
      <c r="R218" s="40"/>
      <c r="S218" s="40"/>
      <c r="T218" s="40"/>
      <c r="U218" s="40"/>
      <c r="V218" s="40"/>
      <c r="W218" s="40"/>
    </row>
    <row r="219" spans="1:23" x14ac:dyDescent="0.3">
      <c r="A219" s="38">
        <f t="shared" si="3"/>
        <v>4</v>
      </c>
      <c r="C219" s="33" t="s">
        <v>87</v>
      </c>
      <c r="D219" s="47">
        <v>1</v>
      </c>
      <c r="E219" s="47">
        <v>2.1412618844486455</v>
      </c>
      <c r="F219" s="47"/>
      <c r="G219" s="47"/>
      <c r="H219" s="47"/>
      <c r="I219" s="40"/>
      <c r="J219" s="40"/>
      <c r="K219" s="40"/>
      <c r="L219" s="40"/>
      <c r="M219" s="40"/>
      <c r="N219" s="40"/>
      <c r="O219" s="40"/>
      <c r="P219" s="40"/>
      <c r="Q219" s="40"/>
      <c r="R219" s="40"/>
      <c r="S219" s="40"/>
      <c r="T219" s="40"/>
      <c r="U219" s="40"/>
      <c r="V219" s="40"/>
      <c r="W219" s="40"/>
    </row>
    <row r="220" spans="1:23" x14ac:dyDescent="0.3">
      <c r="A220" s="38">
        <f t="shared" si="3"/>
        <v>5</v>
      </c>
      <c r="C220" s="33" t="s">
        <v>86</v>
      </c>
      <c r="D220" s="47">
        <v>1</v>
      </c>
      <c r="E220" s="47">
        <v>1.8659486725611123</v>
      </c>
      <c r="F220" s="47"/>
      <c r="G220" s="47"/>
      <c r="H220" s="47"/>
      <c r="I220" s="40"/>
      <c r="J220" s="40"/>
      <c r="K220" s="40"/>
      <c r="L220" s="40"/>
      <c r="M220" s="40"/>
      <c r="N220" s="40"/>
      <c r="O220" s="40"/>
      <c r="P220" s="40"/>
      <c r="Q220" s="40"/>
      <c r="R220" s="40"/>
      <c r="S220" s="40"/>
      <c r="T220" s="40"/>
      <c r="U220" s="40"/>
      <c r="V220" s="40"/>
      <c r="W220" s="40"/>
    </row>
    <row r="221" spans="1:23" x14ac:dyDescent="0.3">
      <c r="A221" s="38">
        <f t="shared" si="3"/>
        <v>6</v>
      </c>
      <c r="C221" s="33" t="s">
        <v>85</v>
      </c>
      <c r="D221" s="47">
        <v>1</v>
      </c>
      <c r="E221" s="47">
        <v>1.665977835234759</v>
      </c>
      <c r="F221" s="47"/>
      <c r="G221" s="47"/>
      <c r="H221" s="47"/>
      <c r="I221" s="40"/>
      <c r="J221" s="40"/>
      <c r="K221" s="40"/>
      <c r="L221" s="40"/>
      <c r="M221" s="40"/>
      <c r="N221" s="40"/>
      <c r="O221" s="40"/>
      <c r="P221" s="40"/>
      <c r="Q221" s="40"/>
      <c r="R221" s="40"/>
      <c r="S221" s="40"/>
      <c r="T221" s="40"/>
      <c r="U221" s="40"/>
      <c r="V221" s="40"/>
      <c r="W221" s="40"/>
    </row>
    <row r="222" spans="1:23" x14ac:dyDescent="0.3">
      <c r="A222" s="38">
        <f t="shared" si="3"/>
        <v>7</v>
      </c>
      <c r="C222" s="33" t="s">
        <v>84</v>
      </c>
      <c r="D222" s="47">
        <v>1</v>
      </c>
      <c r="E222" s="47">
        <v>1.5239768291258331</v>
      </c>
      <c r="F222" s="47"/>
      <c r="G222" s="47"/>
      <c r="H222" s="47"/>
      <c r="I222" s="40"/>
      <c r="J222" s="40"/>
      <c r="K222" s="40"/>
      <c r="L222" s="40"/>
      <c r="M222" s="40"/>
      <c r="N222" s="40"/>
      <c r="O222" s="40"/>
      <c r="P222" s="40"/>
      <c r="Q222" s="40"/>
      <c r="R222" s="40"/>
      <c r="S222" s="40"/>
      <c r="T222" s="40"/>
      <c r="U222" s="40"/>
      <c r="V222" s="40"/>
      <c r="W222" s="40"/>
    </row>
    <row r="223" spans="1:23" x14ac:dyDescent="0.3">
      <c r="A223" s="38">
        <f t="shared" si="3"/>
        <v>8</v>
      </c>
      <c r="C223" s="33" t="s">
        <v>83</v>
      </c>
      <c r="D223" s="47">
        <v>1</v>
      </c>
      <c r="E223" s="47">
        <v>1.428325296213885</v>
      </c>
      <c r="F223" s="47"/>
      <c r="G223" s="47"/>
      <c r="H223" s="47"/>
      <c r="I223" s="40"/>
      <c r="J223" s="40"/>
      <c r="K223" s="40"/>
      <c r="L223" s="40"/>
      <c r="M223" s="40"/>
      <c r="N223" s="40"/>
      <c r="O223" s="40"/>
      <c r="P223" s="40"/>
      <c r="Q223" s="40"/>
      <c r="R223" s="40"/>
      <c r="S223" s="40"/>
      <c r="T223" s="40"/>
      <c r="U223" s="40"/>
      <c r="V223" s="40"/>
      <c r="W223" s="40"/>
    </row>
    <row r="224" spans="1:23" x14ac:dyDescent="0.3">
      <c r="A224" s="38">
        <f t="shared" si="3"/>
        <v>9</v>
      </c>
      <c r="C224" s="33" t="s">
        <v>82</v>
      </c>
      <c r="D224" s="47">
        <v>1</v>
      </c>
      <c r="E224" s="47">
        <v>1.3715622098026756</v>
      </c>
      <c r="F224" s="47"/>
      <c r="G224" s="47"/>
      <c r="H224" s="47"/>
      <c r="I224" s="40"/>
      <c r="J224" s="40"/>
      <c r="K224" s="40"/>
      <c r="L224" s="40"/>
      <c r="M224" s="40"/>
      <c r="N224" s="40"/>
      <c r="O224" s="40"/>
      <c r="P224" s="40"/>
      <c r="Q224" s="40"/>
      <c r="R224" s="40"/>
      <c r="S224" s="40"/>
      <c r="T224" s="40"/>
      <c r="U224" s="40"/>
      <c r="V224" s="40"/>
      <c r="W224" s="40"/>
    </row>
    <row r="225" spans="1:23" x14ac:dyDescent="0.3">
      <c r="A225" s="38">
        <f t="shared" si="3"/>
        <v>10</v>
      </c>
      <c r="C225" s="33" t="s">
        <v>81</v>
      </c>
      <c r="D225" s="47">
        <v>1</v>
      </c>
      <c r="E225" s="47">
        <v>1.3494087206274579</v>
      </c>
      <c r="F225" s="47"/>
      <c r="G225" s="47"/>
      <c r="H225" s="47"/>
      <c r="I225" s="40"/>
      <c r="J225" s="40"/>
      <c r="K225" s="40"/>
      <c r="L225" s="40"/>
      <c r="M225" s="40"/>
      <c r="N225" s="40"/>
      <c r="O225" s="40"/>
      <c r="P225" s="40"/>
      <c r="Q225" s="40"/>
      <c r="R225" s="40"/>
      <c r="S225" s="40"/>
      <c r="T225" s="40"/>
      <c r="U225" s="40"/>
      <c r="V225" s="40"/>
      <c r="W225" s="40"/>
    </row>
    <row r="226" spans="1:23" x14ac:dyDescent="0.3">
      <c r="A226" s="38">
        <f t="shared" si="3"/>
        <v>11</v>
      </c>
      <c r="C226" s="33" t="s">
        <v>80</v>
      </c>
      <c r="D226" s="47">
        <v>1</v>
      </c>
      <c r="E226" s="47">
        <v>1.3494087206274579</v>
      </c>
      <c r="F226" s="47"/>
      <c r="G226" s="47"/>
      <c r="H226" s="47"/>
      <c r="I226" s="40"/>
      <c r="J226" s="40"/>
      <c r="K226" s="40"/>
      <c r="L226" s="40"/>
      <c r="M226" s="40"/>
      <c r="N226" s="40"/>
      <c r="O226" s="40"/>
      <c r="P226" s="40"/>
      <c r="Q226" s="40"/>
      <c r="R226" s="40"/>
      <c r="S226" s="40"/>
      <c r="T226" s="40"/>
      <c r="U226" s="40"/>
      <c r="V226" s="40"/>
      <c r="W226" s="40"/>
    </row>
    <row r="227" spans="1:23" x14ac:dyDescent="0.3">
      <c r="A227" s="38">
        <f t="shared" si="3"/>
        <v>12</v>
      </c>
      <c r="C227" s="33" t="s">
        <v>79</v>
      </c>
      <c r="D227" s="47">
        <v>1</v>
      </c>
      <c r="E227" s="47">
        <v>1.3494087206274579</v>
      </c>
      <c r="F227" s="47"/>
      <c r="G227" s="47"/>
      <c r="H227" s="47"/>
      <c r="I227" s="40"/>
      <c r="J227" s="40"/>
      <c r="K227" s="40"/>
      <c r="L227" s="40"/>
      <c r="M227" s="40"/>
      <c r="N227" s="40"/>
      <c r="O227" s="40"/>
      <c r="P227" s="40"/>
      <c r="Q227" s="40"/>
      <c r="R227" s="40"/>
      <c r="S227" s="40"/>
      <c r="T227" s="40"/>
      <c r="U227" s="40"/>
      <c r="V227" s="40"/>
      <c r="W227" s="40"/>
    </row>
    <row r="228" spans="1:23" x14ac:dyDescent="0.3">
      <c r="A228" s="38">
        <f t="shared" si="3"/>
        <v>13</v>
      </c>
      <c r="C228" s="33" t="s">
        <v>78</v>
      </c>
      <c r="D228" s="47">
        <v>1</v>
      </c>
      <c r="E228" s="47">
        <v>1.3494087206274579</v>
      </c>
      <c r="F228" s="47"/>
      <c r="G228" s="47"/>
      <c r="H228" s="47"/>
      <c r="I228" s="40"/>
      <c r="J228" s="40"/>
      <c r="K228" s="40"/>
      <c r="L228" s="40"/>
      <c r="M228" s="40"/>
      <c r="N228" s="40"/>
      <c r="O228" s="40"/>
      <c r="P228" s="40"/>
      <c r="Q228" s="40"/>
      <c r="R228" s="40"/>
      <c r="S228" s="40"/>
      <c r="T228" s="40"/>
      <c r="U228" s="40"/>
      <c r="V228" s="40"/>
      <c r="W228" s="40"/>
    </row>
    <row r="229" spans="1:23" x14ac:dyDescent="0.3">
      <c r="A229" s="38">
        <f t="shared" si="3"/>
        <v>14</v>
      </c>
      <c r="C229" s="33" t="s">
        <v>77</v>
      </c>
      <c r="D229" s="47">
        <v>1</v>
      </c>
      <c r="E229" s="47">
        <v>1.3494087206274579</v>
      </c>
      <c r="F229" s="47"/>
      <c r="G229" s="47"/>
      <c r="H229" s="47"/>
      <c r="I229" s="40"/>
      <c r="J229" s="40"/>
      <c r="K229" s="40"/>
      <c r="L229" s="40"/>
      <c r="M229" s="40"/>
      <c r="N229" s="40"/>
      <c r="O229" s="40"/>
      <c r="P229" s="40"/>
      <c r="Q229" s="40"/>
      <c r="R229" s="40"/>
      <c r="S229" s="40"/>
      <c r="T229" s="40"/>
      <c r="U229" s="40"/>
      <c r="V229" s="40"/>
      <c r="W229" s="40"/>
    </row>
    <row r="230" spans="1:23" x14ac:dyDescent="0.3">
      <c r="A230" s="38">
        <f t="shared" si="3"/>
        <v>15</v>
      </c>
      <c r="C230" s="33" t="s">
        <v>76</v>
      </c>
      <c r="D230" s="47">
        <v>1</v>
      </c>
      <c r="E230" s="47">
        <v>1.3494087206274579</v>
      </c>
      <c r="F230" s="47"/>
      <c r="G230" s="47"/>
      <c r="H230" s="47"/>
      <c r="I230" s="40"/>
      <c r="J230" s="40"/>
      <c r="K230" s="40"/>
      <c r="L230" s="40"/>
      <c r="M230" s="40"/>
      <c r="N230" s="40"/>
      <c r="O230" s="40"/>
      <c r="P230" s="40"/>
      <c r="Q230" s="40"/>
      <c r="R230" s="40"/>
      <c r="S230" s="40"/>
      <c r="T230" s="40"/>
      <c r="U230" s="40"/>
      <c r="V230" s="40"/>
      <c r="W230" s="40"/>
    </row>
    <row r="231" spans="1:23" x14ac:dyDescent="0.3">
      <c r="A231" s="38">
        <f t="shared" si="3"/>
        <v>16</v>
      </c>
      <c r="C231" s="33" t="s">
        <v>75</v>
      </c>
      <c r="D231" s="47">
        <v>1</v>
      </c>
      <c r="E231" s="47">
        <v>1.3494087206274579</v>
      </c>
      <c r="F231" s="47"/>
      <c r="G231" s="47"/>
      <c r="H231" s="47"/>
      <c r="I231" s="40"/>
      <c r="J231" s="40"/>
      <c r="K231" s="40"/>
      <c r="L231" s="40"/>
      <c r="M231" s="40"/>
      <c r="N231" s="40"/>
      <c r="O231" s="40"/>
      <c r="P231" s="40"/>
      <c r="Q231" s="40"/>
      <c r="R231" s="40"/>
      <c r="S231" s="40"/>
      <c r="T231" s="40"/>
      <c r="U231" s="40"/>
      <c r="V231" s="40"/>
      <c r="W231" s="40"/>
    </row>
    <row r="232" spans="1:23" x14ac:dyDescent="0.3">
      <c r="A232" s="38">
        <f t="shared" si="3"/>
        <v>17</v>
      </c>
      <c r="C232" s="33" t="s">
        <v>74</v>
      </c>
      <c r="D232" s="47">
        <v>1</v>
      </c>
      <c r="E232" s="47">
        <v>1.3494087206274579</v>
      </c>
      <c r="F232" s="47"/>
      <c r="G232" s="47"/>
      <c r="H232" s="47"/>
      <c r="I232" s="40"/>
      <c r="J232" s="40"/>
      <c r="K232" s="40"/>
      <c r="L232" s="40"/>
      <c r="M232" s="40"/>
      <c r="N232" s="40"/>
      <c r="O232" s="40"/>
      <c r="P232" s="40"/>
      <c r="Q232" s="40"/>
      <c r="R232" s="40"/>
      <c r="S232" s="40"/>
      <c r="T232" s="40"/>
      <c r="U232" s="40"/>
      <c r="V232" s="40"/>
      <c r="W232" s="40"/>
    </row>
    <row r="233" spans="1:23" x14ac:dyDescent="0.3">
      <c r="A233" s="38">
        <f t="shared" si="3"/>
        <v>18</v>
      </c>
      <c r="C233" s="33" t="s">
        <v>73</v>
      </c>
      <c r="D233" s="47">
        <v>1</v>
      </c>
      <c r="E233" s="47">
        <v>1.3494087206274579</v>
      </c>
      <c r="F233" s="47"/>
      <c r="G233" s="47"/>
      <c r="H233" s="47"/>
      <c r="I233" s="40"/>
      <c r="J233" s="40"/>
      <c r="K233" s="40"/>
      <c r="L233" s="40"/>
      <c r="M233" s="40"/>
      <c r="N233" s="40"/>
      <c r="O233" s="40"/>
      <c r="P233" s="40"/>
      <c r="Q233" s="40"/>
      <c r="R233" s="40"/>
      <c r="S233" s="40"/>
      <c r="T233" s="40"/>
      <c r="U233" s="40"/>
      <c r="V233" s="40"/>
      <c r="W233" s="40"/>
    </row>
    <row r="234" spans="1:23" x14ac:dyDescent="0.3">
      <c r="A234" s="38">
        <f t="shared" si="3"/>
        <v>19</v>
      </c>
      <c r="C234" s="33" t="s">
        <v>72</v>
      </c>
      <c r="D234" s="47">
        <v>1</v>
      </c>
      <c r="E234" s="47">
        <v>1.3494087206274579</v>
      </c>
      <c r="F234" s="47"/>
      <c r="G234" s="47"/>
      <c r="H234" s="47"/>
      <c r="I234" s="40"/>
      <c r="J234" s="40"/>
      <c r="K234" s="40"/>
      <c r="L234" s="40"/>
      <c r="M234" s="40"/>
      <c r="N234" s="40"/>
      <c r="O234" s="40"/>
      <c r="P234" s="40"/>
      <c r="Q234" s="40"/>
      <c r="R234" s="40"/>
      <c r="S234" s="40"/>
      <c r="T234" s="40"/>
      <c r="U234" s="40"/>
      <c r="V234" s="40"/>
      <c r="W234" s="40"/>
    </row>
    <row r="235" spans="1:23" x14ac:dyDescent="0.3">
      <c r="A235" s="38">
        <f t="shared" si="3"/>
        <v>20</v>
      </c>
      <c r="C235" s="33" t="s">
        <v>71</v>
      </c>
      <c r="D235" s="47">
        <v>1</v>
      </c>
      <c r="E235" s="47">
        <v>1.3494087206274579</v>
      </c>
      <c r="F235" s="47"/>
      <c r="G235" s="47"/>
      <c r="H235" s="47"/>
      <c r="I235" s="40"/>
      <c r="J235" s="40"/>
      <c r="K235" s="40"/>
      <c r="L235" s="40"/>
      <c r="M235" s="40"/>
      <c r="N235" s="40"/>
      <c r="O235" s="40"/>
      <c r="P235" s="40"/>
      <c r="Q235" s="40"/>
      <c r="R235" s="40"/>
      <c r="S235" s="40"/>
      <c r="T235" s="40"/>
      <c r="U235" s="40"/>
      <c r="V235" s="40"/>
      <c r="W235" s="40"/>
    </row>
    <row r="236" spans="1:23" x14ac:dyDescent="0.3">
      <c r="I236" s="40"/>
      <c r="J236" s="40"/>
      <c r="K236" s="40"/>
      <c r="L236" s="40"/>
      <c r="M236" s="40"/>
      <c r="N236" s="40"/>
      <c r="O236" s="40"/>
      <c r="P236" s="40"/>
      <c r="Q236" s="40"/>
      <c r="R236" s="40"/>
      <c r="S236" s="40"/>
      <c r="T236" s="40"/>
      <c r="U236" s="40"/>
      <c r="V236" s="40"/>
      <c r="W236" s="40"/>
    </row>
    <row r="237" spans="1:23" x14ac:dyDescent="0.3">
      <c r="B237" s="32" t="s">
        <v>70</v>
      </c>
      <c r="E237" s="44"/>
      <c r="I237" s="40"/>
      <c r="J237" s="40"/>
      <c r="K237" s="40"/>
      <c r="L237" s="40"/>
      <c r="M237" s="40"/>
      <c r="N237" s="40"/>
      <c r="O237" s="40"/>
      <c r="P237" s="40"/>
      <c r="Q237" s="40"/>
      <c r="R237" s="40"/>
      <c r="S237" s="40"/>
      <c r="T237" s="40"/>
      <c r="U237" s="40"/>
      <c r="V237" s="40"/>
      <c r="W237" s="40"/>
    </row>
    <row r="238" spans="1:23" x14ac:dyDescent="0.3">
      <c r="I238" s="40"/>
      <c r="J238" s="40"/>
      <c r="K238" s="40"/>
      <c r="L238" s="40"/>
      <c r="M238" s="40"/>
      <c r="N238" s="40"/>
      <c r="O238" s="40"/>
      <c r="P238" s="40"/>
      <c r="Q238" s="40"/>
      <c r="R238" s="40"/>
      <c r="S238" s="40"/>
      <c r="T238" s="40"/>
      <c r="U238" s="40"/>
      <c r="V238" s="40"/>
      <c r="W238" s="40"/>
    </row>
    <row r="239" spans="1:23" x14ac:dyDescent="0.3">
      <c r="D239" s="32" t="s">
        <v>69</v>
      </c>
      <c r="I239" s="40"/>
      <c r="J239" s="40"/>
      <c r="K239" s="40"/>
      <c r="L239" s="40"/>
      <c r="M239" s="40"/>
      <c r="N239" s="40"/>
      <c r="O239" s="40"/>
      <c r="P239" s="40"/>
      <c r="Q239" s="40"/>
      <c r="R239" s="40"/>
      <c r="S239" s="40"/>
      <c r="T239" s="40"/>
      <c r="U239" s="40"/>
      <c r="V239" s="40"/>
      <c r="W239" s="40"/>
    </row>
    <row r="240" spans="1:23" x14ac:dyDescent="0.3">
      <c r="D240" s="33" t="s">
        <v>68</v>
      </c>
      <c r="E240" s="33" t="s">
        <v>67</v>
      </c>
      <c r="I240" s="40"/>
      <c r="J240" s="40"/>
      <c r="K240" s="40"/>
      <c r="L240" s="40"/>
      <c r="M240" s="40"/>
      <c r="N240" s="40"/>
      <c r="O240" s="40"/>
      <c r="P240" s="40"/>
      <c r="Q240" s="40"/>
      <c r="R240" s="40"/>
      <c r="S240" s="40"/>
      <c r="T240" s="40"/>
      <c r="U240" s="40"/>
      <c r="V240" s="40"/>
      <c r="W240" s="40"/>
    </row>
    <row r="241" spans="1:23" x14ac:dyDescent="0.3">
      <c r="A241" s="38">
        <v>0</v>
      </c>
      <c r="B241" s="32" t="s">
        <v>66</v>
      </c>
      <c r="C241" s="33" t="s">
        <v>65</v>
      </c>
      <c r="D241" s="47">
        <v>1</v>
      </c>
      <c r="E241" s="47">
        <v>2.4475132716595356</v>
      </c>
      <c r="I241" s="40"/>
      <c r="J241" s="40"/>
      <c r="K241" s="40"/>
      <c r="L241" s="40"/>
      <c r="M241" s="40"/>
      <c r="N241" s="40"/>
      <c r="O241" s="40"/>
      <c r="P241" s="40"/>
      <c r="Q241" s="40"/>
      <c r="R241" s="40"/>
      <c r="S241" s="40"/>
      <c r="T241" s="40"/>
      <c r="U241" s="40"/>
      <c r="V241" s="40"/>
      <c r="W241" s="40"/>
    </row>
    <row r="242" spans="1:23" x14ac:dyDescent="0.3">
      <c r="A242" s="38">
        <v>36</v>
      </c>
      <c r="C242" s="33" t="s">
        <v>64</v>
      </c>
      <c r="D242" s="47">
        <v>1</v>
      </c>
      <c r="E242" s="47">
        <v>2.4475132716595356</v>
      </c>
      <c r="I242" s="40"/>
      <c r="J242" s="40"/>
      <c r="K242" s="40"/>
      <c r="L242" s="40"/>
      <c r="M242" s="40"/>
      <c r="N242" s="40"/>
      <c r="O242" s="40"/>
      <c r="P242" s="40"/>
      <c r="Q242" s="40"/>
      <c r="R242" s="40"/>
      <c r="S242" s="40"/>
      <c r="T242" s="40"/>
      <c r="U242" s="40"/>
      <c r="V242" s="40"/>
      <c r="W242" s="40"/>
    </row>
    <row r="243" spans="1:23" x14ac:dyDescent="0.3">
      <c r="A243" s="38">
        <f>A242+1</f>
        <v>37</v>
      </c>
      <c r="C243" s="33" t="s">
        <v>63</v>
      </c>
      <c r="D243" s="47">
        <v>1</v>
      </c>
      <c r="E243" s="47">
        <v>2.4475132716595356</v>
      </c>
      <c r="I243" s="40"/>
      <c r="J243" s="40"/>
      <c r="K243" s="40"/>
      <c r="L243" s="40"/>
      <c r="M243" s="40"/>
      <c r="N243" s="40"/>
      <c r="O243" s="40"/>
      <c r="P243" s="40"/>
      <c r="Q243" s="40"/>
      <c r="R243" s="40"/>
      <c r="S243" s="40"/>
      <c r="T243" s="40"/>
      <c r="U243" s="40"/>
      <c r="V243" s="40"/>
      <c r="W243" s="40"/>
    </row>
    <row r="244" spans="1:23" x14ac:dyDescent="0.3">
      <c r="A244" s="38">
        <f t="shared" ref="A244:A306" si="4">A243+1</f>
        <v>38</v>
      </c>
      <c r="C244" s="33" t="s">
        <v>62</v>
      </c>
      <c r="D244" s="47">
        <v>1</v>
      </c>
      <c r="E244" s="47">
        <v>2.4475132716595311</v>
      </c>
      <c r="I244" s="40"/>
      <c r="J244" s="40"/>
      <c r="K244" s="40"/>
      <c r="L244" s="40"/>
      <c r="M244" s="40"/>
      <c r="N244" s="40"/>
      <c r="O244" s="40"/>
      <c r="P244" s="40"/>
      <c r="Q244" s="40"/>
      <c r="R244" s="40"/>
      <c r="S244" s="40"/>
      <c r="T244" s="40"/>
      <c r="U244" s="40"/>
      <c r="V244" s="40"/>
      <c r="W244" s="40"/>
    </row>
    <row r="245" spans="1:23" x14ac:dyDescent="0.3">
      <c r="A245" s="38">
        <f t="shared" si="4"/>
        <v>39</v>
      </c>
      <c r="C245" s="33" t="s">
        <v>61</v>
      </c>
      <c r="D245" s="47">
        <v>1</v>
      </c>
      <c r="E245" s="47">
        <v>2.4475132716595311</v>
      </c>
      <c r="I245" s="40"/>
      <c r="J245" s="40"/>
      <c r="K245" s="40"/>
      <c r="L245" s="40"/>
      <c r="M245" s="40"/>
      <c r="N245" s="40"/>
      <c r="O245" s="40"/>
      <c r="P245" s="40"/>
      <c r="Q245" s="40"/>
      <c r="R245" s="40"/>
      <c r="S245" s="40"/>
      <c r="T245" s="40"/>
      <c r="U245" s="40"/>
      <c r="V245" s="40"/>
      <c r="W245" s="40"/>
    </row>
    <row r="246" spans="1:23" x14ac:dyDescent="0.3">
      <c r="A246" s="38">
        <f t="shared" si="4"/>
        <v>40</v>
      </c>
      <c r="C246" s="33" t="s">
        <v>60</v>
      </c>
      <c r="D246" s="47">
        <v>1</v>
      </c>
      <c r="E246" s="47">
        <v>2.4475132716595356</v>
      </c>
      <c r="I246" s="40"/>
      <c r="J246" s="40"/>
      <c r="K246" s="40"/>
      <c r="L246" s="40"/>
      <c r="M246" s="40"/>
      <c r="N246" s="40"/>
      <c r="O246" s="40"/>
      <c r="P246" s="40"/>
      <c r="Q246" s="40"/>
      <c r="R246" s="40"/>
      <c r="S246" s="40"/>
      <c r="T246" s="40"/>
      <c r="U246" s="40"/>
      <c r="V246" s="40"/>
      <c r="W246" s="40"/>
    </row>
    <row r="247" spans="1:23" x14ac:dyDescent="0.3">
      <c r="A247" s="38">
        <f t="shared" si="4"/>
        <v>41</v>
      </c>
      <c r="C247" s="33" t="s">
        <v>59</v>
      </c>
      <c r="D247" s="47">
        <v>1</v>
      </c>
      <c r="E247" s="47">
        <v>2.4475132716595311</v>
      </c>
      <c r="I247" s="40"/>
      <c r="J247" s="40"/>
      <c r="K247" s="40"/>
      <c r="L247" s="40"/>
      <c r="M247" s="40"/>
      <c r="N247" s="40"/>
      <c r="O247" s="40"/>
      <c r="P247" s="40"/>
      <c r="Q247" s="40"/>
      <c r="R247" s="40"/>
      <c r="S247" s="40"/>
      <c r="T247" s="40"/>
      <c r="U247" s="40"/>
      <c r="V247" s="40"/>
      <c r="W247" s="40"/>
    </row>
    <row r="248" spans="1:23" x14ac:dyDescent="0.3">
      <c r="A248" s="38">
        <f t="shared" si="4"/>
        <v>42</v>
      </c>
      <c r="C248" s="33" t="s">
        <v>58</v>
      </c>
      <c r="D248" s="47">
        <v>1</v>
      </c>
      <c r="E248" s="47">
        <v>2.4475132716595311</v>
      </c>
      <c r="I248" s="40"/>
      <c r="J248" s="40"/>
      <c r="K248" s="40"/>
      <c r="L248" s="40"/>
      <c r="M248" s="40"/>
      <c r="N248" s="40"/>
      <c r="O248" s="40"/>
      <c r="P248" s="40"/>
      <c r="Q248" s="40"/>
      <c r="R248" s="40"/>
      <c r="S248" s="40"/>
      <c r="T248" s="40"/>
      <c r="U248" s="40"/>
      <c r="V248" s="40"/>
      <c r="W248" s="40"/>
    </row>
    <row r="249" spans="1:23" x14ac:dyDescent="0.3">
      <c r="A249" s="38">
        <f t="shared" si="4"/>
        <v>43</v>
      </c>
      <c r="C249" s="33" t="s">
        <v>57</v>
      </c>
      <c r="D249" s="47">
        <v>1</v>
      </c>
      <c r="E249" s="47">
        <v>2.4475132716595356</v>
      </c>
      <c r="I249" s="40"/>
      <c r="J249" s="40"/>
      <c r="K249" s="40"/>
      <c r="L249" s="40"/>
      <c r="M249" s="40"/>
      <c r="N249" s="40"/>
      <c r="O249" s="40"/>
      <c r="P249" s="40"/>
      <c r="Q249" s="40"/>
      <c r="R249" s="40"/>
      <c r="S249" s="40"/>
      <c r="T249" s="40"/>
      <c r="U249" s="40"/>
      <c r="V249" s="40"/>
      <c r="W249" s="40"/>
    </row>
    <row r="250" spans="1:23" x14ac:dyDescent="0.3">
      <c r="A250" s="38">
        <f t="shared" si="4"/>
        <v>44</v>
      </c>
      <c r="C250" s="33" t="s">
        <v>56</v>
      </c>
      <c r="D250" s="47">
        <v>1</v>
      </c>
      <c r="E250" s="47">
        <v>2.4475132716595356</v>
      </c>
      <c r="I250" s="40"/>
      <c r="J250" s="40"/>
      <c r="K250" s="40"/>
      <c r="L250" s="40"/>
      <c r="M250" s="40"/>
      <c r="N250" s="40"/>
      <c r="O250" s="40"/>
      <c r="P250" s="40"/>
      <c r="Q250" s="40"/>
      <c r="R250" s="40"/>
      <c r="S250" s="40"/>
      <c r="T250" s="40"/>
      <c r="U250" s="40"/>
      <c r="V250" s="40"/>
      <c r="W250" s="40"/>
    </row>
    <row r="251" spans="1:23" x14ac:dyDescent="0.3">
      <c r="A251" s="38">
        <f t="shared" si="4"/>
        <v>45</v>
      </c>
      <c r="C251" s="33" t="s">
        <v>55</v>
      </c>
      <c r="D251" s="47">
        <v>1</v>
      </c>
      <c r="E251" s="47">
        <v>2.4475132716595356</v>
      </c>
      <c r="I251" s="40"/>
      <c r="J251" s="40"/>
      <c r="K251" s="40"/>
      <c r="L251" s="40"/>
      <c r="M251" s="40"/>
      <c r="N251" s="40"/>
      <c r="O251" s="40"/>
      <c r="P251" s="40"/>
      <c r="Q251" s="40"/>
      <c r="R251" s="40"/>
      <c r="S251" s="40"/>
      <c r="T251" s="40"/>
      <c r="U251" s="40"/>
      <c r="V251" s="40"/>
      <c r="W251" s="40"/>
    </row>
    <row r="252" spans="1:23" x14ac:dyDescent="0.3">
      <c r="A252" s="38">
        <f t="shared" si="4"/>
        <v>46</v>
      </c>
      <c r="C252" s="33" t="s">
        <v>54</v>
      </c>
      <c r="D252" s="47">
        <v>1</v>
      </c>
      <c r="E252" s="47">
        <v>2.4475132716595356</v>
      </c>
      <c r="I252" s="40"/>
      <c r="J252" s="40"/>
      <c r="K252" s="40"/>
      <c r="L252" s="40"/>
      <c r="M252" s="40"/>
      <c r="N252" s="40"/>
      <c r="O252" s="40"/>
      <c r="P252" s="40"/>
      <c r="Q252" s="40"/>
      <c r="R252" s="40"/>
      <c r="S252" s="40"/>
      <c r="T252" s="40"/>
      <c r="U252" s="40"/>
      <c r="V252" s="40"/>
      <c r="W252" s="40"/>
    </row>
    <row r="253" spans="1:23" x14ac:dyDescent="0.3">
      <c r="A253" s="38">
        <f t="shared" si="4"/>
        <v>47</v>
      </c>
      <c r="C253" s="33" t="s">
        <v>53</v>
      </c>
      <c r="D253" s="47">
        <v>1</v>
      </c>
      <c r="E253" s="47">
        <v>2.4475132716595311</v>
      </c>
      <c r="I253" s="40"/>
      <c r="J253" s="40"/>
      <c r="K253" s="40"/>
      <c r="L253" s="40"/>
      <c r="M253" s="40"/>
      <c r="N253" s="40"/>
      <c r="O253" s="40"/>
      <c r="P253" s="40"/>
      <c r="Q253" s="40"/>
      <c r="R253" s="40"/>
      <c r="S253" s="40"/>
      <c r="T253" s="40"/>
      <c r="U253" s="40"/>
      <c r="V253" s="40"/>
      <c r="W253" s="40"/>
    </row>
    <row r="254" spans="1:23" x14ac:dyDescent="0.3">
      <c r="A254" s="38">
        <f t="shared" si="4"/>
        <v>48</v>
      </c>
      <c r="C254" s="33" t="s">
        <v>52</v>
      </c>
      <c r="D254" s="47">
        <v>1</v>
      </c>
      <c r="E254" s="47">
        <v>2.4475132716595311</v>
      </c>
      <c r="I254" s="40"/>
      <c r="J254" s="40"/>
      <c r="K254" s="40"/>
      <c r="L254" s="40"/>
      <c r="M254" s="40"/>
      <c r="N254" s="40"/>
      <c r="O254" s="40"/>
      <c r="P254" s="40"/>
      <c r="Q254" s="40"/>
      <c r="R254" s="40"/>
      <c r="S254" s="40"/>
      <c r="T254" s="40"/>
      <c r="U254" s="40"/>
      <c r="V254" s="40"/>
      <c r="W254" s="40"/>
    </row>
    <row r="255" spans="1:23" x14ac:dyDescent="0.3">
      <c r="A255" s="38">
        <f t="shared" si="4"/>
        <v>49</v>
      </c>
      <c r="C255" s="33" t="s">
        <v>51</v>
      </c>
      <c r="D255" s="47">
        <v>1</v>
      </c>
      <c r="E255" s="47">
        <v>2.4475132716595311</v>
      </c>
      <c r="I255" s="40"/>
      <c r="J255" s="40"/>
      <c r="K255" s="40"/>
      <c r="L255" s="40"/>
      <c r="M255" s="40"/>
      <c r="N255" s="40"/>
      <c r="O255" s="40"/>
      <c r="P255" s="40"/>
      <c r="Q255" s="40"/>
      <c r="R255" s="40"/>
      <c r="S255" s="40"/>
      <c r="T255" s="40"/>
      <c r="U255" s="40"/>
      <c r="V255" s="40"/>
      <c r="W255" s="40"/>
    </row>
    <row r="256" spans="1:23" x14ac:dyDescent="0.3">
      <c r="A256" s="38">
        <f t="shared" si="4"/>
        <v>50</v>
      </c>
      <c r="C256" s="33" t="s">
        <v>50</v>
      </c>
      <c r="D256" s="47">
        <v>1</v>
      </c>
      <c r="E256" s="47">
        <v>2.4475132716595356</v>
      </c>
      <c r="I256" s="40"/>
      <c r="J256" s="40"/>
      <c r="K256" s="40"/>
      <c r="L256" s="40"/>
      <c r="M256" s="40"/>
      <c r="N256" s="40"/>
      <c r="O256" s="40"/>
      <c r="P256" s="40"/>
      <c r="Q256" s="40"/>
      <c r="R256" s="40"/>
      <c r="S256" s="40"/>
      <c r="T256" s="40"/>
      <c r="U256" s="40"/>
      <c r="V256" s="40"/>
      <c r="W256" s="40"/>
    </row>
    <row r="257" spans="1:23" x14ac:dyDescent="0.3">
      <c r="A257" s="38">
        <f t="shared" si="4"/>
        <v>51</v>
      </c>
      <c r="C257" s="33" t="s">
        <v>49</v>
      </c>
      <c r="D257" s="47">
        <v>1</v>
      </c>
      <c r="E257" s="47">
        <v>2.4475132716595356</v>
      </c>
      <c r="I257" s="40"/>
      <c r="J257" s="40"/>
      <c r="K257" s="40"/>
      <c r="L257" s="40"/>
      <c r="M257" s="40"/>
      <c r="N257" s="40"/>
      <c r="O257" s="40"/>
      <c r="P257" s="40"/>
      <c r="Q257" s="40"/>
      <c r="R257" s="40"/>
      <c r="S257" s="40"/>
      <c r="T257" s="40"/>
      <c r="U257" s="40"/>
      <c r="V257" s="40"/>
      <c r="W257" s="40"/>
    </row>
    <row r="258" spans="1:23" x14ac:dyDescent="0.3">
      <c r="A258" s="38">
        <f t="shared" si="4"/>
        <v>52</v>
      </c>
      <c r="C258" s="33" t="s">
        <v>48</v>
      </c>
      <c r="D258" s="47">
        <v>1</v>
      </c>
      <c r="E258" s="47">
        <v>2.4475132716595311</v>
      </c>
      <c r="I258" s="40"/>
      <c r="J258" s="40"/>
      <c r="K258" s="40"/>
      <c r="L258" s="40"/>
      <c r="M258" s="40"/>
      <c r="N258" s="40"/>
      <c r="O258" s="40"/>
      <c r="P258" s="40"/>
      <c r="Q258" s="40"/>
      <c r="R258" s="40"/>
      <c r="S258" s="40"/>
      <c r="T258" s="40"/>
      <c r="U258" s="40"/>
      <c r="V258" s="40"/>
      <c r="W258" s="40"/>
    </row>
    <row r="259" spans="1:23" x14ac:dyDescent="0.3">
      <c r="A259" s="38">
        <f t="shared" si="4"/>
        <v>53</v>
      </c>
      <c r="C259" s="33" t="s">
        <v>47</v>
      </c>
      <c r="D259" s="47">
        <v>1</v>
      </c>
      <c r="E259" s="47">
        <v>2.4475132716595289</v>
      </c>
      <c r="I259" s="40"/>
      <c r="J259" s="40"/>
      <c r="K259" s="40"/>
      <c r="L259" s="40"/>
      <c r="M259" s="40"/>
      <c r="N259" s="40"/>
      <c r="O259" s="40"/>
      <c r="P259" s="40"/>
      <c r="Q259" s="40"/>
      <c r="R259" s="40"/>
      <c r="S259" s="40"/>
      <c r="T259" s="40"/>
      <c r="U259" s="40"/>
      <c r="V259" s="40"/>
      <c r="W259" s="40"/>
    </row>
    <row r="260" spans="1:23" x14ac:dyDescent="0.3">
      <c r="A260" s="38">
        <f t="shared" si="4"/>
        <v>54</v>
      </c>
      <c r="C260" s="33" t="s">
        <v>46</v>
      </c>
      <c r="D260" s="47">
        <v>1</v>
      </c>
      <c r="E260" s="47">
        <v>2.4475132716595334</v>
      </c>
      <c r="I260" s="40"/>
      <c r="J260" s="40"/>
      <c r="K260" s="40"/>
      <c r="L260" s="40"/>
      <c r="M260" s="40"/>
      <c r="N260" s="40"/>
      <c r="O260" s="40"/>
      <c r="P260" s="40"/>
      <c r="Q260" s="40"/>
      <c r="R260" s="40"/>
      <c r="S260" s="40"/>
      <c r="T260" s="40"/>
      <c r="U260" s="40"/>
      <c r="V260" s="40"/>
      <c r="W260" s="40"/>
    </row>
    <row r="261" spans="1:23" x14ac:dyDescent="0.3">
      <c r="A261" s="38">
        <f t="shared" si="4"/>
        <v>55</v>
      </c>
      <c r="C261" s="33" t="s">
        <v>45</v>
      </c>
      <c r="D261" s="47">
        <v>1</v>
      </c>
      <c r="E261" s="47">
        <v>2.4475132716595289</v>
      </c>
      <c r="I261" s="40"/>
      <c r="J261" s="40"/>
      <c r="K261" s="40"/>
      <c r="L261" s="40"/>
      <c r="M261" s="40"/>
      <c r="N261" s="40"/>
      <c r="O261" s="40"/>
      <c r="P261" s="40"/>
      <c r="Q261" s="40"/>
      <c r="R261" s="40"/>
      <c r="S261" s="40"/>
      <c r="T261" s="40"/>
      <c r="U261" s="40"/>
      <c r="V261" s="40"/>
      <c r="W261" s="40"/>
    </row>
    <row r="262" spans="1:23" x14ac:dyDescent="0.3">
      <c r="A262" s="38">
        <f t="shared" si="4"/>
        <v>56</v>
      </c>
      <c r="C262" s="33" t="s">
        <v>44</v>
      </c>
      <c r="D262" s="47">
        <v>1</v>
      </c>
      <c r="E262" s="47">
        <v>2.4475132716595289</v>
      </c>
      <c r="I262" s="40"/>
      <c r="J262" s="40"/>
      <c r="K262" s="40"/>
      <c r="L262" s="40"/>
      <c r="M262" s="40"/>
      <c r="N262" s="40"/>
      <c r="O262" s="40"/>
      <c r="P262" s="40"/>
      <c r="Q262" s="40"/>
      <c r="R262" s="40"/>
      <c r="S262" s="40"/>
      <c r="T262" s="40"/>
      <c r="U262" s="40"/>
      <c r="V262" s="40"/>
      <c r="W262" s="40"/>
    </row>
    <row r="263" spans="1:23" x14ac:dyDescent="0.3">
      <c r="A263" s="38">
        <f t="shared" si="4"/>
        <v>57</v>
      </c>
      <c r="C263" s="33" t="s">
        <v>43</v>
      </c>
      <c r="D263" s="47">
        <v>1</v>
      </c>
      <c r="E263" s="47">
        <v>2.4475132716595289</v>
      </c>
      <c r="I263" s="40"/>
      <c r="J263" s="40"/>
      <c r="K263" s="40"/>
      <c r="L263" s="40"/>
      <c r="M263" s="40"/>
      <c r="N263" s="40"/>
      <c r="O263" s="40"/>
      <c r="P263" s="40"/>
      <c r="Q263" s="40"/>
      <c r="R263" s="40"/>
      <c r="S263" s="40"/>
      <c r="T263" s="40"/>
      <c r="U263" s="40"/>
      <c r="V263" s="40"/>
      <c r="W263" s="40"/>
    </row>
    <row r="264" spans="1:23" x14ac:dyDescent="0.3">
      <c r="A264" s="38">
        <f t="shared" si="4"/>
        <v>58</v>
      </c>
      <c r="C264" s="33" t="s">
        <v>42</v>
      </c>
      <c r="D264" s="47">
        <v>1</v>
      </c>
      <c r="E264" s="47">
        <v>2.4475132716595271</v>
      </c>
      <c r="I264" s="40"/>
      <c r="J264" s="40"/>
      <c r="K264" s="40"/>
      <c r="L264" s="40"/>
      <c r="M264" s="40"/>
      <c r="N264" s="40"/>
      <c r="O264" s="40"/>
      <c r="P264" s="40"/>
      <c r="Q264" s="40"/>
      <c r="R264" s="40"/>
      <c r="S264" s="40"/>
      <c r="T264" s="40"/>
      <c r="U264" s="40"/>
      <c r="V264" s="40"/>
      <c r="W264" s="40"/>
    </row>
    <row r="265" spans="1:23" x14ac:dyDescent="0.3">
      <c r="A265" s="38">
        <f t="shared" si="4"/>
        <v>59</v>
      </c>
      <c r="C265" s="33" t="s">
        <v>41</v>
      </c>
      <c r="D265" s="47">
        <v>1</v>
      </c>
      <c r="E265" s="47">
        <v>2.4475132716595271</v>
      </c>
      <c r="I265" s="40"/>
      <c r="J265" s="40"/>
      <c r="K265" s="40"/>
      <c r="L265" s="40"/>
      <c r="M265" s="40"/>
      <c r="N265" s="40"/>
      <c r="O265" s="40"/>
      <c r="P265" s="40"/>
      <c r="Q265" s="40"/>
      <c r="R265" s="40"/>
      <c r="S265" s="40"/>
      <c r="T265" s="40"/>
      <c r="U265" s="40"/>
      <c r="V265" s="40"/>
      <c r="W265" s="40"/>
    </row>
    <row r="266" spans="1:23" x14ac:dyDescent="0.3">
      <c r="A266" s="38">
        <f t="shared" si="4"/>
        <v>60</v>
      </c>
      <c r="C266" s="33" t="s">
        <v>40</v>
      </c>
      <c r="D266" s="47">
        <v>1</v>
      </c>
      <c r="E266" s="47">
        <v>2.3926464084791159</v>
      </c>
      <c r="I266" s="40"/>
      <c r="J266" s="40"/>
      <c r="K266" s="40"/>
      <c r="L266" s="40"/>
      <c r="M266" s="40"/>
      <c r="N266" s="40"/>
      <c r="O266" s="40"/>
      <c r="P266" s="40"/>
      <c r="Q266" s="40"/>
      <c r="R266" s="40"/>
      <c r="S266" s="40"/>
      <c r="T266" s="40"/>
      <c r="U266" s="40"/>
      <c r="V266" s="40"/>
      <c r="W266" s="40"/>
    </row>
    <row r="267" spans="1:23" x14ac:dyDescent="0.3">
      <c r="A267" s="38">
        <f t="shared" si="4"/>
        <v>61</v>
      </c>
      <c r="C267" s="33" t="s">
        <v>39</v>
      </c>
      <c r="D267" s="47">
        <v>1</v>
      </c>
      <c r="E267" s="47">
        <v>2.3380175941283432</v>
      </c>
      <c r="I267" s="40"/>
      <c r="J267" s="40"/>
      <c r="K267" s="40"/>
      <c r="L267" s="40"/>
      <c r="M267" s="40"/>
      <c r="N267" s="40"/>
      <c r="O267" s="40"/>
      <c r="P267" s="40"/>
      <c r="Q267" s="40"/>
      <c r="R267" s="40"/>
      <c r="S267" s="40"/>
      <c r="T267" s="40"/>
      <c r="U267" s="40"/>
      <c r="V267" s="40"/>
      <c r="W267" s="40"/>
    </row>
    <row r="268" spans="1:23" x14ac:dyDescent="0.3">
      <c r="A268" s="38">
        <f t="shared" si="4"/>
        <v>62</v>
      </c>
      <c r="C268" s="33" t="s">
        <v>38</v>
      </c>
      <c r="D268" s="47">
        <v>1</v>
      </c>
      <c r="E268" s="47">
        <v>2.2836671983262105</v>
      </c>
      <c r="I268" s="40"/>
      <c r="J268" s="40"/>
      <c r="K268" s="40"/>
      <c r="L268" s="40"/>
      <c r="M268" s="40"/>
      <c r="N268" s="40"/>
      <c r="O268" s="40"/>
      <c r="P268" s="40"/>
      <c r="Q268" s="40"/>
      <c r="R268" s="40"/>
      <c r="S268" s="40"/>
      <c r="T268" s="40"/>
      <c r="U268" s="40"/>
      <c r="V268" s="40"/>
      <c r="W268" s="40"/>
    </row>
    <row r="269" spans="1:23" x14ac:dyDescent="0.3">
      <c r="A269" s="38">
        <f t="shared" si="4"/>
        <v>63</v>
      </c>
      <c r="C269" s="33" t="s">
        <v>37</v>
      </c>
      <c r="D269" s="47">
        <v>1</v>
      </c>
      <c r="E269" s="47">
        <v>2.229634310698287</v>
      </c>
      <c r="I269" s="40"/>
      <c r="J269" s="40"/>
      <c r="K269" s="40"/>
      <c r="L269" s="40"/>
      <c r="M269" s="40"/>
      <c r="N269" s="40"/>
      <c r="O269" s="40"/>
      <c r="P269" s="40"/>
      <c r="Q269" s="40"/>
      <c r="R269" s="40"/>
      <c r="S269" s="40"/>
      <c r="T269" s="40"/>
      <c r="U269" s="40"/>
      <c r="V269" s="40"/>
      <c r="W269" s="40"/>
    </row>
    <row r="270" spans="1:23" x14ac:dyDescent="0.3">
      <c r="A270" s="38">
        <f t="shared" si="4"/>
        <v>64</v>
      </c>
      <c r="C270" s="33" t="s">
        <v>36</v>
      </c>
      <c r="D270" s="47">
        <v>1</v>
      </c>
      <c r="E270" s="47">
        <v>2.1759567050023794</v>
      </c>
      <c r="I270" s="40"/>
      <c r="J270" s="40"/>
      <c r="K270" s="40"/>
      <c r="L270" s="40"/>
      <c r="M270" s="40"/>
      <c r="N270" s="40"/>
      <c r="O270" s="40"/>
      <c r="P270" s="40"/>
      <c r="Q270" s="40"/>
      <c r="R270" s="40"/>
      <c r="S270" s="40"/>
      <c r="T270" s="40"/>
      <c r="U270" s="40"/>
      <c r="V270" s="40"/>
      <c r="W270" s="40"/>
    </row>
    <row r="271" spans="1:23" x14ac:dyDescent="0.3">
      <c r="A271" s="38">
        <f t="shared" si="4"/>
        <v>65</v>
      </c>
      <c r="C271" s="33" t="s">
        <v>35</v>
      </c>
      <c r="D271" s="47">
        <v>1</v>
      </c>
      <c r="E271" s="47">
        <v>2.1226708069499312</v>
      </c>
      <c r="I271" s="40"/>
      <c r="J271" s="40"/>
      <c r="K271" s="40"/>
      <c r="L271" s="40"/>
      <c r="M271" s="40"/>
      <c r="N271" s="40"/>
      <c r="O271" s="40"/>
      <c r="P271" s="40"/>
      <c r="Q271" s="40"/>
      <c r="R271" s="40"/>
      <c r="S271" s="40"/>
      <c r="T271" s="40"/>
      <c r="U271" s="40"/>
      <c r="V271" s="40"/>
      <c r="W271" s="40"/>
    </row>
    <row r="272" spans="1:23" x14ac:dyDescent="0.3">
      <c r="A272" s="38">
        <f t="shared" si="4"/>
        <v>66</v>
      </c>
      <c r="C272" s="33" t="s">
        <v>34</v>
      </c>
      <c r="D272" s="47">
        <v>1</v>
      </c>
      <c r="E272" s="47">
        <v>2.0698116656189471</v>
      </c>
      <c r="I272" s="40"/>
      <c r="J272" s="40"/>
      <c r="K272" s="40"/>
      <c r="L272" s="40"/>
      <c r="M272" s="40"/>
      <c r="N272" s="40"/>
      <c r="O272" s="40"/>
      <c r="P272" s="40"/>
      <c r="Q272" s="40"/>
      <c r="R272" s="40"/>
      <c r="S272" s="40"/>
      <c r="T272" s="40"/>
      <c r="U272" s="40"/>
      <c r="V272" s="40"/>
      <c r="W272" s="40"/>
    </row>
    <row r="273" spans="1:23" x14ac:dyDescent="0.3">
      <c r="A273" s="38">
        <f t="shared" si="4"/>
        <v>67</v>
      </c>
      <c r="C273" s="33" t="s">
        <v>33</v>
      </c>
      <c r="D273" s="47">
        <v>1</v>
      </c>
      <c r="E273" s="47">
        <v>2.017412928443858</v>
      </c>
      <c r="I273" s="40"/>
      <c r="J273" s="40"/>
      <c r="K273" s="40"/>
      <c r="L273" s="40"/>
      <c r="M273" s="40"/>
      <c r="N273" s="40"/>
      <c r="O273" s="40"/>
      <c r="P273" s="40"/>
      <c r="Q273" s="40"/>
      <c r="R273" s="40"/>
      <c r="S273" s="40"/>
      <c r="T273" s="40"/>
      <c r="U273" s="40"/>
      <c r="V273" s="40"/>
      <c r="W273" s="40"/>
    </row>
    <row r="274" spans="1:23" x14ac:dyDescent="0.3">
      <c r="A274" s="38">
        <f t="shared" si="4"/>
        <v>68</v>
      </c>
      <c r="C274" s="33" t="s">
        <v>32</v>
      </c>
      <c r="D274" s="47">
        <v>1</v>
      </c>
      <c r="E274" s="47">
        <v>1.9655068197575791</v>
      </c>
      <c r="I274" s="40"/>
      <c r="J274" s="40"/>
      <c r="K274" s="40"/>
      <c r="L274" s="40"/>
      <c r="M274" s="40"/>
      <c r="N274" s="40"/>
      <c r="O274" s="40"/>
      <c r="P274" s="40"/>
      <c r="Q274" s="40"/>
      <c r="R274" s="40"/>
      <c r="S274" s="40"/>
      <c r="T274" s="40"/>
      <c r="U274" s="40"/>
      <c r="V274" s="40"/>
      <c r="W274" s="40"/>
    </row>
    <row r="275" spans="1:23" x14ac:dyDescent="0.3">
      <c r="A275" s="38">
        <f t="shared" si="4"/>
        <v>69</v>
      </c>
      <c r="C275" s="33" t="s">
        <v>31</v>
      </c>
      <c r="D275" s="47">
        <v>1</v>
      </c>
      <c r="E275" s="47">
        <v>1.9141241228512298</v>
      </c>
      <c r="I275" s="40"/>
      <c r="J275" s="40"/>
      <c r="K275" s="40"/>
      <c r="L275" s="40"/>
      <c r="M275" s="40"/>
      <c r="N275" s="40"/>
      <c r="O275" s="40"/>
      <c r="P275" s="40"/>
      <c r="Q275" s="40"/>
      <c r="R275" s="40"/>
      <c r="S275" s="40"/>
      <c r="T275" s="40"/>
      <c r="U275" s="40"/>
      <c r="V275" s="40"/>
      <c r="W275" s="40"/>
    </row>
    <row r="276" spans="1:23" x14ac:dyDescent="0.3">
      <c r="A276" s="38">
        <f t="shared" si="4"/>
        <v>70</v>
      </c>
      <c r="C276" s="33" t="s">
        <v>30</v>
      </c>
      <c r="D276" s="47">
        <v>1</v>
      </c>
      <c r="E276" s="47">
        <v>1.8632941655075417</v>
      </c>
      <c r="I276" s="40"/>
      <c r="J276" s="40"/>
      <c r="K276" s="40"/>
      <c r="L276" s="40"/>
      <c r="M276" s="40"/>
      <c r="N276" s="40"/>
      <c r="O276" s="40"/>
      <c r="P276" s="40"/>
      <c r="Q276" s="40"/>
      <c r="R276" s="40"/>
      <c r="S276" s="40"/>
      <c r="T276" s="40"/>
      <c r="U276" s="40"/>
      <c r="V276" s="40"/>
      <c r="W276" s="40"/>
    </row>
    <row r="277" spans="1:23" x14ac:dyDescent="0.3">
      <c r="A277" s="38">
        <f t="shared" si="4"/>
        <v>71</v>
      </c>
      <c r="C277" s="33" t="s">
        <v>29</v>
      </c>
      <c r="D277" s="47">
        <v>1</v>
      </c>
      <c r="E277" s="47">
        <v>1.8130448089549154</v>
      </c>
      <c r="I277" s="40"/>
      <c r="J277" s="40"/>
      <c r="K277" s="40"/>
      <c r="L277" s="40"/>
      <c r="M277" s="40"/>
      <c r="N277" s="40"/>
      <c r="O277" s="40"/>
      <c r="P277" s="40"/>
      <c r="Q277" s="40"/>
      <c r="R277" s="40"/>
      <c r="S277" s="40"/>
      <c r="T277" s="40"/>
      <c r="U277" s="40"/>
      <c r="V277" s="40"/>
      <c r="W277" s="40"/>
    </row>
    <row r="278" spans="1:23" x14ac:dyDescent="0.3">
      <c r="A278" s="38">
        <f t="shared" si="4"/>
        <v>72</v>
      </c>
      <c r="C278" s="33" t="s">
        <v>28</v>
      </c>
      <c r="D278" s="47">
        <v>1</v>
      </c>
      <c r="E278" s="47">
        <v>1.7634024401804536</v>
      </c>
      <c r="I278" s="40"/>
      <c r="J278" s="40"/>
      <c r="K278" s="40"/>
      <c r="L278" s="40"/>
      <c r="M278" s="40"/>
      <c r="N278" s="40"/>
      <c r="O278" s="40"/>
      <c r="P278" s="40"/>
      <c r="Q278" s="40"/>
      <c r="R278" s="40"/>
      <c r="S278" s="40"/>
      <c r="T278" s="40"/>
      <c r="U278" s="40"/>
      <c r="V278" s="40"/>
      <c r="W278" s="40"/>
    </row>
    <row r="279" spans="1:23" x14ac:dyDescent="0.3">
      <c r="A279" s="38">
        <f t="shared" si="4"/>
        <v>73</v>
      </c>
      <c r="C279" s="33" t="s">
        <v>27</v>
      </c>
      <c r="D279" s="47">
        <v>1</v>
      </c>
      <c r="E279" s="47">
        <v>1.7143919675321027</v>
      </c>
      <c r="I279" s="40"/>
      <c r="J279" s="40"/>
      <c r="K279" s="40"/>
      <c r="L279" s="40"/>
      <c r="M279" s="40"/>
      <c r="N279" s="40"/>
      <c r="O279" s="40"/>
      <c r="P279" s="40"/>
      <c r="Q279" s="40"/>
      <c r="R279" s="40"/>
      <c r="S279" s="40"/>
      <c r="T279" s="40"/>
      <c r="U279" s="40"/>
      <c r="V279" s="40"/>
      <c r="W279" s="40"/>
    </row>
    <row r="280" spans="1:23" x14ac:dyDescent="0.3">
      <c r="A280" s="38">
        <f t="shared" si="4"/>
        <v>74</v>
      </c>
      <c r="C280" s="33" t="s">
        <v>26</v>
      </c>
      <c r="D280" s="47">
        <v>1</v>
      </c>
      <c r="E280" s="47">
        <v>1.6660368195322317</v>
      </c>
      <c r="I280" s="40"/>
      <c r="J280" s="40"/>
      <c r="K280" s="40"/>
      <c r="L280" s="40"/>
      <c r="M280" s="40"/>
      <c r="N280" s="40"/>
      <c r="O280" s="40"/>
      <c r="P280" s="40"/>
      <c r="Q280" s="40"/>
      <c r="R280" s="40"/>
      <c r="S280" s="40"/>
      <c r="T280" s="40"/>
      <c r="U280" s="40"/>
      <c r="V280" s="40"/>
      <c r="W280" s="40"/>
    </row>
    <row r="281" spans="1:23" x14ac:dyDescent="0.3">
      <c r="A281" s="38">
        <f t="shared" si="4"/>
        <v>75</v>
      </c>
      <c r="C281" s="33" t="s">
        <v>25</v>
      </c>
      <c r="D281" s="47">
        <v>1</v>
      </c>
      <c r="E281" s="47">
        <v>1.6183589468177171</v>
      </c>
      <c r="I281" s="40"/>
      <c r="J281" s="40"/>
      <c r="K281" s="40"/>
      <c r="L281" s="40"/>
      <c r="M281" s="40"/>
      <c r="N281" s="40"/>
      <c r="O281" s="40"/>
      <c r="P281" s="40"/>
      <c r="Q281" s="40"/>
      <c r="R281" s="40"/>
      <c r="S281" s="40"/>
      <c r="T281" s="40"/>
      <c r="U281" s="40"/>
      <c r="V281" s="40"/>
      <c r="W281" s="40"/>
    </row>
    <row r="282" spans="1:23" x14ac:dyDescent="0.3">
      <c r="A282" s="38">
        <f t="shared" si="4"/>
        <v>76</v>
      </c>
      <c r="C282" s="33" t="s">
        <v>24</v>
      </c>
      <c r="D282" s="47">
        <v>1</v>
      </c>
      <c r="E282" s="47">
        <v>1.5713788271148066</v>
      </c>
      <c r="I282" s="40"/>
      <c r="J282" s="40"/>
      <c r="K282" s="40"/>
      <c r="L282" s="40"/>
      <c r="M282" s="40"/>
      <c r="N282" s="40"/>
      <c r="O282" s="40"/>
      <c r="P282" s="40"/>
      <c r="Q282" s="40"/>
      <c r="R282" s="40"/>
      <c r="S282" s="40"/>
      <c r="T282" s="40"/>
      <c r="U282" s="40"/>
      <c r="V282" s="40"/>
      <c r="W282" s="40"/>
    </row>
    <row r="283" spans="1:23" x14ac:dyDescent="0.3">
      <c r="A283" s="38">
        <f t="shared" si="4"/>
        <v>77</v>
      </c>
      <c r="C283" s="33" t="s">
        <v>23</v>
      </c>
      <c r="D283" s="47">
        <v>1</v>
      </c>
      <c r="E283" s="47">
        <v>1.5251154731506877</v>
      </c>
      <c r="I283" s="40"/>
      <c r="J283" s="40"/>
      <c r="K283" s="40"/>
      <c r="L283" s="40"/>
      <c r="M283" s="40"/>
      <c r="N283" s="40"/>
      <c r="O283" s="40"/>
      <c r="P283" s="40"/>
      <c r="Q283" s="40"/>
      <c r="R283" s="40"/>
      <c r="S283" s="40"/>
      <c r="T283" s="40"/>
      <c r="U283" s="40"/>
      <c r="V283" s="40"/>
      <c r="W283" s="40"/>
    </row>
    <row r="284" spans="1:23" x14ac:dyDescent="0.3">
      <c r="A284" s="38">
        <f t="shared" si="4"/>
        <v>78</v>
      </c>
      <c r="C284" s="33" t="s">
        <v>22</v>
      </c>
      <c r="D284" s="47">
        <v>1</v>
      </c>
      <c r="E284" s="47">
        <v>1.4795864433979211</v>
      </c>
      <c r="I284" s="40"/>
      <c r="J284" s="40"/>
      <c r="K284" s="40"/>
      <c r="L284" s="40"/>
      <c r="M284" s="40"/>
      <c r="N284" s="40"/>
      <c r="O284" s="40"/>
      <c r="P284" s="40"/>
      <c r="Q284" s="40"/>
      <c r="R284" s="40"/>
      <c r="S284" s="40"/>
      <c r="T284" s="40"/>
      <c r="U284" s="40"/>
      <c r="V284" s="40"/>
      <c r="W284" s="40"/>
    </row>
    <row r="285" spans="1:23" x14ac:dyDescent="0.3">
      <c r="A285" s="38">
        <f t="shared" si="4"/>
        <v>79</v>
      </c>
      <c r="C285" s="33" t="s">
        <v>21</v>
      </c>
      <c r="D285" s="47">
        <v>1</v>
      </c>
      <c r="E285" s="47">
        <v>1.4348078555425465</v>
      </c>
      <c r="I285" s="40"/>
      <c r="J285" s="40"/>
      <c r="K285" s="40"/>
      <c r="L285" s="40"/>
      <c r="M285" s="40"/>
      <c r="N285" s="40"/>
      <c r="O285" s="40"/>
      <c r="P285" s="40"/>
      <c r="Q285" s="40"/>
      <c r="R285" s="40"/>
      <c r="S285" s="40"/>
      <c r="T285" s="40"/>
      <c r="U285" s="40"/>
      <c r="V285" s="40"/>
      <c r="W285" s="40"/>
    </row>
    <row r="286" spans="1:23" x14ac:dyDescent="0.3">
      <c r="A286" s="38">
        <f t="shared" si="4"/>
        <v>80</v>
      </c>
      <c r="C286" s="33" t="s">
        <v>20</v>
      </c>
      <c r="D286" s="47">
        <v>1</v>
      </c>
      <c r="E286" s="47">
        <v>1.3907944025619949</v>
      </c>
      <c r="I286" s="40"/>
      <c r="J286" s="40"/>
      <c r="K286" s="40"/>
      <c r="L286" s="40"/>
      <c r="M286" s="40"/>
      <c r="N286" s="40"/>
      <c r="O286" s="40"/>
      <c r="P286" s="40"/>
      <c r="Q286" s="40"/>
      <c r="R286" s="40"/>
      <c r="S286" s="40"/>
      <c r="T286" s="40"/>
      <c r="U286" s="40"/>
      <c r="V286" s="40"/>
      <c r="W286" s="40"/>
    </row>
    <row r="287" spans="1:23" x14ac:dyDescent="0.3">
      <c r="A287" s="38">
        <f t="shared" si="4"/>
        <v>81</v>
      </c>
      <c r="C287" s="33" t="s">
        <v>19</v>
      </c>
      <c r="D287" s="47">
        <v>1</v>
      </c>
      <c r="E287" s="47">
        <v>1.3475593712945675</v>
      </c>
      <c r="I287" s="40"/>
      <c r="J287" s="40"/>
      <c r="K287" s="40"/>
      <c r="L287" s="40"/>
      <c r="M287" s="40"/>
      <c r="N287" s="40"/>
      <c r="O287" s="40"/>
      <c r="P287" s="40"/>
      <c r="Q287" s="40"/>
      <c r="R287" s="40"/>
      <c r="S287" s="40"/>
      <c r="T287" s="40"/>
      <c r="U287" s="40"/>
      <c r="V287" s="40"/>
      <c r="W287" s="40"/>
    </row>
    <row r="288" spans="1:23" x14ac:dyDescent="0.3">
      <c r="A288" s="38">
        <f t="shared" si="4"/>
        <v>82</v>
      </c>
      <c r="C288" s="33" t="s">
        <v>18</v>
      </c>
      <c r="D288" s="47">
        <v>1</v>
      </c>
      <c r="E288" s="47">
        <v>1.3051146633786175</v>
      </c>
      <c r="I288" s="40"/>
      <c r="J288" s="40"/>
      <c r="K288" s="40"/>
      <c r="L288" s="40"/>
      <c r="M288" s="40"/>
      <c r="N288" s="40"/>
      <c r="O288" s="40"/>
      <c r="P288" s="40"/>
      <c r="Q288" s="40"/>
      <c r="R288" s="40"/>
      <c r="S288" s="40"/>
      <c r="T288" s="40"/>
      <c r="U288" s="40"/>
      <c r="V288" s="40"/>
      <c r="W288" s="40"/>
    </row>
    <row r="289" spans="1:23" x14ac:dyDescent="0.3">
      <c r="A289" s="38">
        <f t="shared" si="4"/>
        <v>83</v>
      </c>
      <c r="C289" s="33" t="s">
        <v>17</v>
      </c>
      <c r="D289" s="47">
        <v>1</v>
      </c>
      <c r="E289" s="47">
        <v>1.2634708184362879</v>
      </c>
      <c r="I289" s="40"/>
      <c r="J289" s="40"/>
      <c r="K289" s="40"/>
      <c r="L289" s="40"/>
      <c r="M289" s="40"/>
      <c r="N289" s="40"/>
      <c r="O289" s="40"/>
      <c r="P289" s="40"/>
      <c r="Q289" s="40"/>
      <c r="R289" s="40"/>
      <c r="S289" s="40"/>
      <c r="T289" s="40"/>
      <c r="U289" s="40"/>
      <c r="V289" s="40"/>
      <c r="W289" s="40"/>
    </row>
    <row r="290" spans="1:23" x14ac:dyDescent="0.3">
      <c r="A290" s="38">
        <f t="shared" si="4"/>
        <v>84</v>
      </c>
      <c r="C290" s="33" t="s">
        <v>16</v>
      </c>
      <c r="D290" s="47">
        <v>1</v>
      </c>
      <c r="E290" s="47">
        <v>1.22263703937399</v>
      </c>
      <c r="I290" s="40"/>
      <c r="J290" s="40"/>
      <c r="K290" s="40"/>
      <c r="L290" s="40"/>
      <c r="M290" s="40"/>
      <c r="N290" s="40"/>
      <c r="O290" s="40"/>
      <c r="P290" s="40"/>
      <c r="Q290" s="40"/>
      <c r="R290" s="40"/>
      <c r="S290" s="40"/>
      <c r="T290" s="40"/>
      <c r="U290" s="40"/>
      <c r="V290" s="40"/>
      <c r="W290" s="40"/>
    </row>
    <row r="291" spans="1:23" x14ac:dyDescent="0.3">
      <c r="A291" s="38">
        <f t="shared" si="4"/>
        <v>85</v>
      </c>
      <c r="C291" s="33" t="s">
        <v>15</v>
      </c>
      <c r="D291" s="47">
        <v>1</v>
      </c>
      <c r="E291" s="47">
        <v>1.1826212196696464</v>
      </c>
      <c r="I291" s="40"/>
      <c r="J291" s="40"/>
      <c r="K291" s="40"/>
      <c r="L291" s="40"/>
      <c r="M291" s="40"/>
      <c r="N291" s="40"/>
      <c r="O291" s="40"/>
      <c r="P291" s="40"/>
      <c r="Q291" s="40"/>
      <c r="R291" s="40"/>
      <c r="S291" s="40"/>
      <c r="T291" s="40"/>
      <c r="U291" s="40"/>
      <c r="V291" s="40"/>
      <c r="W291" s="40"/>
    </row>
    <row r="292" spans="1:23" x14ac:dyDescent="0.3">
      <c r="A292" s="38">
        <f t="shared" si="4"/>
        <v>86</v>
      </c>
      <c r="C292" s="33" t="s">
        <v>14</v>
      </c>
      <c r="D292" s="47">
        <v>1</v>
      </c>
      <c r="E292" s="47">
        <v>1.143429972514977</v>
      </c>
      <c r="I292" s="40"/>
      <c r="J292" s="40"/>
      <c r="K292" s="40"/>
      <c r="L292" s="40"/>
      <c r="M292" s="40"/>
      <c r="N292" s="40"/>
      <c r="O292" s="40"/>
      <c r="P292" s="40"/>
      <c r="Q292" s="40"/>
      <c r="R292" s="40"/>
      <c r="S292" s="40"/>
      <c r="T292" s="40"/>
      <c r="U292" s="40"/>
      <c r="V292" s="40"/>
      <c r="W292" s="40"/>
    </row>
    <row r="293" spans="1:23" x14ac:dyDescent="0.3">
      <c r="A293" s="38">
        <f t="shared" si="4"/>
        <v>87</v>
      </c>
      <c r="C293" s="33" t="s">
        <v>13</v>
      </c>
      <c r="D293" s="47">
        <v>1</v>
      </c>
      <c r="E293" s="47">
        <v>1.1050686616800081</v>
      </c>
      <c r="I293" s="40"/>
      <c r="J293" s="40"/>
      <c r="K293" s="40"/>
      <c r="L293" s="40"/>
      <c r="M293" s="40"/>
      <c r="N293" s="40"/>
      <c r="O293" s="40"/>
      <c r="P293" s="40"/>
      <c r="Q293" s="40"/>
      <c r="R293" s="40"/>
      <c r="S293" s="40"/>
      <c r="T293" s="40"/>
      <c r="U293" s="40"/>
      <c r="V293" s="40"/>
      <c r="W293" s="40"/>
    </row>
    <row r="294" spans="1:23" x14ac:dyDescent="0.3">
      <c r="A294" s="38">
        <f t="shared" si="4"/>
        <v>88</v>
      </c>
      <c r="C294" s="33" t="s">
        <v>12</v>
      </c>
      <c r="D294" s="47">
        <v>1</v>
      </c>
      <c r="E294" s="47">
        <v>1.0675414339661806</v>
      </c>
      <c r="I294" s="40"/>
      <c r="J294" s="40"/>
      <c r="K294" s="40"/>
      <c r="L294" s="40"/>
      <c r="M294" s="40"/>
      <c r="N294" s="40"/>
      <c r="O294" s="40"/>
      <c r="P294" s="40"/>
      <c r="Q294" s="40"/>
      <c r="R294" s="40"/>
      <c r="S294" s="40"/>
      <c r="T294" s="40"/>
      <c r="U294" s="40"/>
      <c r="V294" s="40"/>
      <c r="W294" s="40"/>
    </row>
    <row r="295" spans="1:23" x14ac:dyDescent="0.3">
      <c r="A295" s="38">
        <f t="shared" si="4"/>
        <v>89</v>
      </c>
      <c r="C295" s="33" t="s">
        <v>11</v>
      </c>
      <c r="D295" s="47">
        <v>1</v>
      </c>
      <c r="E295" s="47">
        <v>1.0308512531142697</v>
      </c>
      <c r="I295" s="40"/>
      <c r="J295" s="40"/>
      <c r="K295" s="40"/>
      <c r="L295" s="40"/>
      <c r="M295" s="40"/>
      <c r="N295" s="40"/>
      <c r="O295" s="40"/>
      <c r="P295" s="40"/>
      <c r="Q295" s="40"/>
      <c r="R295" s="40"/>
      <c r="S295" s="40"/>
      <c r="T295" s="40"/>
      <c r="U295" s="40"/>
      <c r="V295" s="40"/>
      <c r="W295" s="40"/>
    </row>
    <row r="296" spans="1:23" x14ac:dyDescent="0.3">
      <c r="A296" s="38">
        <f t="shared" si="4"/>
        <v>90</v>
      </c>
      <c r="C296" s="33" t="s">
        <v>10</v>
      </c>
      <c r="D296" s="47">
        <v>1</v>
      </c>
      <c r="E296" s="47">
        <v>0.99499993503350992</v>
      </c>
      <c r="I296" s="40"/>
      <c r="J296" s="40"/>
      <c r="K296" s="40"/>
      <c r="L296" s="40"/>
      <c r="M296" s="40"/>
      <c r="N296" s="40"/>
      <c r="O296" s="40"/>
      <c r="P296" s="40"/>
      <c r="Q296" s="40"/>
      <c r="R296" s="40"/>
      <c r="S296" s="40"/>
      <c r="T296" s="40"/>
      <c r="U296" s="40"/>
      <c r="V296" s="40"/>
      <c r="W296" s="40"/>
    </row>
    <row r="297" spans="1:23" x14ac:dyDescent="0.3">
      <c r="A297" s="38">
        <f t="shared" si="4"/>
        <v>91</v>
      </c>
      <c r="C297" s="33" t="s">
        <v>9</v>
      </c>
      <c r="D297" s="47">
        <v>1</v>
      </c>
      <c r="E297" s="47">
        <v>0.99499993503350947</v>
      </c>
      <c r="I297" s="40"/>
      <c r="J297" s="40"/>
      <c r="K297" s="40"/>
      <c r="L297" s="40"/>
      <c r="M297" s="40"/>
      <c r="N297" s="40"/>
      <c r="O297" s="40"/>
      <c r="P297" s="40"/>
      <c r="Q297" s="40"/>
      <c r="R297" s="40"/>
      <c r="S297" s="40"/>
      <c r="T297" s="40"/>
      <c r="U297" s="40"/>
      <c r="V297" s="40"/>
      <c r="W297" s="40"/>
    </row>
    <row r="298" spans="1:23" x14ac:dyDescent="0.3">
      <c r="A298" s="38">
        <f t="shared" si="4"/>
        <v>92</v>
      </c>
      <c r="C298" s="33" t="s">
        <v>8</v>
      </c>
      <c r="D298" s="47">
        <v>1</v>
      </c>
      <c r="E298" s="47">
        <v>0.99499993503350947</v>
      </c>
      <c r="I298" s="40"/>
      <c r="J298" s="40"/>
      <c r="K298" s="40"/>
      <c r="L298" s="40"/>
      <c r="M298" s="40"/>
      <c r="N298" s="40"/>
      <c r="O298" s="40"/>
      <c r="P298" s="40"/>
      <c r="Q298" s="40"/>
      <c r="R298" s="40"/>
      <c r="S298" s="40"/>
      <c r="T298" s="40"/>
      <c r="U298" s="40"/>
      <c r="V298" s="40"/>
      <c r="W298" s="40"/>
    </row>
    <row r="299" spans="1:23" x14ac:dyDescent="0.3">
      <c r="A299" s="38">
        <f t="shared" si="4"/>
        <v>93</v>
      </c>
      <c r="C299" s="33" t="s">
        <v>7</v>
      </c>
      <c r="D299" s="47">
        <v>1</v>
      </c>
      <c r="E299" s="47">
        <v>0.99499993503350947</v>
      </c>
      <c r="I299" s="40"/>
      <c r="J299" s="40"/>
      <c r="K299" s="40"/>
      <c r="L299" s="40"/>
      <c r="M299" s="40"/>
      <c r="N299" s="40"/>
      <c r="O299" s="40"/>
      <c r="P299" s="40"/>
      <c r="Q299" s="40"/>
      <c r="R299" s="40"/>
      <c r="S299" s="40"/>
      <c r="T299" s="40"/>
      <c r="U299" s="40"/>
      <c r="V299" s="40"/>
      <c r="W299" s="40"/>
    </row>
    <row r="300" spans="1:23" x14ac:dyDescent="0.3">
      <c r="A300" s="38">
        <f t="shared" si="4"/>
        <v>94</v>
      </c>
      <c r="C300" s="33" t="s">
        <v>6</v>
      </c>
      <c r="D300" s="47">
        <v>1</v>
      </c>
      <c r="E300" s="47">
        <v>0.99499993503350947</v>
      </c>
      <c r="I300" s="40"/>
      <c r="J300" s="40"/>
      <c r="K300" s="40"/>
      <c r="L300" s="40"/>
      <c r="M300" s="40"/>
      <c r="N300" s="40"/>
      <c r="O300" s="40"/>
      <c r="P300" s="40"/>
      <c r="Q300" s="40"/>
      <c r="R300" s="40"/>
      <c r="S300" s="40"/>
      <c r="T300" s="40"/>
      <c r="U300" s="40"/>
      <c r="V300" s="40"/>
      <c r="W300" s="40"/>
    </row>
    <row r="301" spans="1:23" x14ac:dyDescent="0.3">
      <c r="A301" s="38">
        <f t="shared" si="4"/>
        <v>95</v>
      </c>
      <c r="C301" s="33" t="s">
        <v>5</v>
      </c>
      <c r="D301" s="47">
        <v>1</v>
      </c>
      <c r="E301" s="47">
        <v>0.99499993503350947</v>
      </c>
      <c r="I301" s="40"/>
      <c r="J301" s="40"/>
      <c r="K301" s="40"/>
      <c r="L301" s="40"/>
      <c r="M301" s="40"/>
      <c r="N301" s="40"/>
      <c r="O301" s="40"/>
      <c r="P301" s="40"/>
      <c r="Q301" s="40"/>
      <c r="R301" s="40"/>
      <c r="S301" s="40"/>
      <c r="T301" s="40"/>
      <c r="U301" s="40"/>
      <c r="V301" s="40"/>
      <c r="W301" s="40"/>
    </row>
    <row r="302" spans="1:23" x14ac:dyDescent="0.3">
      <c r="A302" s="38">
        <f t="shared" si="4"/>
        <v>96</v>
      </c>
      <c r="C302" s="33" t="s">
        <v>4</v>
      </c>
      <c r="D302" s="47">
        <v>1</v>
      </c>
      <c r="E302" s="47">
        <v>0.99499993503350903</v>
      </c>
      <c r="I302" s="40"/>
      <c r="J302" s="40"/>
      <c r="K302" s="40"/>
      <c r="L302" s="40"/>
      <c r="M302" s="40"/>
      <c r="N302" s="40"/>
      <c r="O302" s="40"/>
      <c r="P302" s="40"/>
      <c r="Q302" s="40"/>
      <c r="R302" s="40"/>
      <c r="S302" s="40"/>
      <c r="T302" s="40"/>
      <c r="U302" s="40"/>
      <c r="V302" s="40"/>
      <c r="W302" s="40"/>
    </row>
    <row r="303" spans="1:23" x14ac:dyDescent="0.3">
      <c r="A303" s="38">
        <f t="shared" si="4"/>
        <v>97</v>
      </c>
      <c r="C303" s="33" t="s">
        <v>3</v>
      </c>
      <c r="D303" s="47">
        <v>1</v>
      </c>
      <c r="E303" s="47">
        <v>0.99499993503350992</v>
      </c>
      <c r="I303" s="40"/>
      <c r="J303" s="40"/>
      <c r="K303" s="40"/>
      <c r="L303" s="40"/>
      <c r="M303" s="40"/>
      <c r="N303" s="40"/>
      <c r="O303" s="40"/>
      <c r="P303" s="40"/>
      <c r="Q303" s="40"/>
      <c r="R303" s="40"/>
      <c r="S303" s="40"/>
      <c r="T303" s="40"/>
      <c r="U303" s="40"/>
      <c r="V303" s="40"/>
      <c r="W303" s="40"/>
    </row>
    <row r="304" spans="1:23" x14ac:dyDescent="0.3">
      <c r="A304" s="38">
        <f t="shared" si="4"/>
        <v>98</v>
      </c>
      <c r="C304" s="33" t="s">
        <v>2</v>
      </c>
      <c r="D304" s="47">
        <v>1</v>
      </c>
      <c r="E304" s="47">
        <v>0.99499993503350947</v>
      </c>
      <c r="I304" s="40"/>
      <c r="J304" s="40"/>
      <c r="K304" s="40"/>
      <c r="L304" s="40"/>
      <c r="M304" s="40"/>
      <c r="N304" s="40"/>
      <c r="O304" s="40"/>
      <c r="P304" s="40"/>
      <c r="Q304" s="40"/>
      <c r="R304" s="40"/>
      <c r="S304" s="40"/>
      <c r="T304" s="40"/>
      <c r="U304" s="40"/>
      <c r="V304" s="40"/>
      <c r="W304" s="40"/>
    </row>
    <row r="305" spans="1:23" x14ac:dyDescent="0.3">
      <c r="A305" s="38">
        <f t="shared" si="4"/>
        <v>99</v>
      </c>
      <c r="C305" s="33" t="s">
        <v>1</v>
      </c>
      <c r="D305" s="47">
        <v>1</v>
      </c>
      <c r="E305" s="47">
        <v>0.99499993503350947</v>
      </c>
      <c r="I305" s="40"/>
      <c r="J305" s="40"/>
      <c r="K305" s="40"/>
      <c r="L305" s="40"/>
      <c r="M305" s="40"/>
      <c r="N305" s="40"/>
      <c r="O305" s="40"/>
      <c r="P305" s="40"/>
      <c r="Q305" s="40"/>
      <c r="R305" s="40"/>
      <c r="S305" s="40"/>
      <c r="T305" s="40"/>
      <c r="U305" s="40"/>
      <c r="V305" s="40"/>
      <c r="W305" s="40"/>
    </row>
    <row r="306" spans="1:23" x14ac:dyDescent="0.3">
      <c r="A306" s="38">
        <f t="shared" si="4"/>
        <v>100</v>
      </c>
      <c r="C306" s="33" t="s">
        <v>0</v>
      </c>
      <c r="D306" s="47">
        <v>1</v>
      </c>
      <c r="E306" s="47">
        <v>0.99499993503350947</v>
      </c>
      <c r="I306" s="40"/>
      <c r="J306" s="40"/>
      <c r="K306" s="40"/>
      <c r="L306" s="40"/>
      <c r="M306" s="40"/>
      <c r="N306" s="40"/>
      <c r="O306" s="40"/>
      <c r="P306" s="40"/>
      <c r="Q306" s="40"/>
      <c r="R306" s="40"/>
      <c r="S306" s="40"/>
      <c r="T306" s="40"/>
      <c r="U306" s="40"/>
      <c r="V306" s="40"/>
      <c r="W306" s="40"/>
    </row>
    <row r="307" spans="1:23" x14ac:dyDescent="0.3">
      <c r="B307" s="33"/>
      <c r="I307" s="40"/>
      <c r="J307" s="40"/>
      <c r="K307" s="40"/>
      <c r="L307" s="40"/>
      <c r="M307" s="40"/>
      <c r="N307" s="40"/>
      <c r="O307" s="40"/>
      <c r="P307" s="40"/>
      <c r="Q307" s="40"/>
      <c r="R307" s="40"/>
      <c r="S307" s="40"/>
      <c r="T307" s="40"/>
      <c r="U307" s="40"/>
      <c r="V307" s="40"/>
      <c r="W307" s="40"/>
    </row>
    <row r="308" spans="1:23" x14ac:dyDescent="0.3">
      <c r="B308" s="32" t="s">
        <v>144</v>
      </c>
      <c r="G308" s="44"/>
      <c r="I308" s="40"/>
      <c r="J308" s="40"/>
      <c r="K308" s="40"/>
      <c r="L308" s="40"/>
      <c r="M308" s="40"/>
      <c r="N308" s="40"/>
      <c r="O308" s="40"/>
      <c r="P308" s="40"/>
      <c r="Q308" s="40"/>
      <c r="R308" s="40"/>
      <c r="S308" s="40"/>
      <c r="T308" s="40"/>
      <c r="U308" s="40"/>
      <c r="V308" s="40"/>
      <c r="W308" s="40"/>
    </row>
    <row r="309" spans="1:23" x14ac:dyDescent="0.3">
      <c r="D309" s="36" t="s">
        <v>178</v>
      </c>
      <c r="E309" s="36" t="s">
        <v>179</v>
      </c>
      <c r="F309" s="36" t="s">
        <v>180</v>
      </c>
      <c r="I309" s="40"/>
      <c r="J309" s="40"/>
      <c r="K309" s="40"/>
      <c r="L309" s="40"/>
      <c r="M309" s="40"/>
      <c r="N309" s="40"/>
      <c r="O309" s="40"/>
      <c r="P309" s="40"/>
      <c r="Q309" s="40"/>
      <c r="R309" s="40"/>
      <c r="S309" s="40"/>
      <c r="T309" s="40"/>
      <c r="U309" s="40"/>
      <c r="V309" s="40"/>
      <c r="W309" s="40"/>
    </row>
    <row r="310" spans="1:23" x14ac:dyDescent="0.3">
      <c r="D310" s="32" t="s">
        <v>143</v>
      </c>
      <c r="I310" s="40"/>
      <c r="J310" s="40"/>
      <c r="K310" s="40"/>
      <c r="L310" s="40"/>
      <c r="M310" s="40"/>
      <c r="N310" s="40"/>
      <c r="O310" s="40"/>
      <c r="P310" s="40"/>
      <c r="Q310" s="40"/>
      <c r="R310" s="40"/>
      <c r="S310" s="40"/>
      <c r="T310" s="40"/>
      <c r="U310" s="40"/>
      <c r="V310" s="40"/>
      <c r="W310" s="40"/>
    </row>
    <row r="311" spans="1:23" x14ac:dyDescent="0.3">
      <c r="D311" s="33" t="s">
        <v>142</v>
      </c>
      <c r="E311" s="33" t="s">
        <v>141</v>
      </c>
      <c r="F311" s="33" t="s">
        <v>140</v>
      </c>
      <c r="I311" s="40"/>
      <c r="J311" s="40"/>
      <c r="K311" s="40"/>
      <c r="L311" s="40"/>
      <c r="M311" s="40"/>
      <c r="N311" s="40"/>
      <c r="O311" s="40"/>
      <c r="P311" s="40"/>
      <c r="Q311" s="40"/>
      <c r="R311" s="40"/>
      <c r="S311" s="40"/>
      <c r="T311" s="40"/>
      <c r="U311" s="40"/>
      <c r="V311" s="40"/>
      <c r="W311" s="40"/>
    </row>
    <row r="312" spans="1:23" x14ac:dyDescent="0.3">
      <c r="A312" s="38">
        <v>1</v>
      </c>
      <c r="B312" s="32" t="s">
        <v>91</v>
      </c>
      <c r="C312" s="33" t="s">
        <v>90</v>
      </c>
      <c r="D312" s="47">
        <v>1.6242388486143393</v>
      </c>
      <c r="E312" s="47">
        <v>1</v>
      </c>
      <c r="F312" s="47">
        <v>1</v>
      </c>
      <c r="I312" s="40"/>
      <c r="J312" s="40"/>
      <c r="K312" s="40"/>
      <c r="L312" s="40"/>
      <c r="M312" s="40"/>
      <c r="N312" s="40"/>
      <c r="O312" s="40"/>
      <c r="P312" s="40"/>
      <c r="Q312" s="40"/>
      <c r="R312" s="40"/>
      <c r="S312" s="40"/>
      <c r="T312" s="40"/>
      <c r="U312" s="40"/>
      <c r="V312" s="40"/>
      <c r="W312" s="40"/>
    </row>
    <row r="313" spans="1:23" x14ac:dyDescent="0.3">
      <c r="A313" s="38">
        <f>A312+1</f>
        <v>2</v>
      </c>
      <c r="C313" s="33" t="s">
        <v>89</v>
      </c>
      <c r="D313" s="47">
        <v>1.5703777510108421</v>
      </c>
      <c r="E313" s="47">
        <v>1</v>
      </c>
      <c r="F313" s="47">
        <v>1</v>
      </c>
      <c r="I313" s="40"/>
      <c r="J313" s="40"/>
      <c r="K313" s="40"/>
      <c r="L313" s="40"/>
      <c r="M313" s="40"/>
      <c r="N313" s="40"/>
      <c r="O313" s="40"/>
      <c r="P313" s="40"/>
      <c r="Q313" s="40"/>
      <c r="R313" s="40"/>
      <c r="S313" s="40"/>
      <c r="T313" s="40"/>
      <c r="U313" s="40"/>
      <c r="V313" s="40"/>
      <c r="W313" s="40"/>
    </row>
    <row r="314" spans="1:23" x14ac:dyDescent="0.3">
      <c r="A314" s="38">
        <f t="shared" ref="A314:A331" si="5">A313+1</f>
        <v>3</v>
      </c>
      <c r="C314" s="33" t="s">
        <v>88</v>
      </c>
      <c r="D314" s="47">
        <v>1.5183027317526132</v>
      </c>
      <c r="E314" s="47">
        <v>1</v>
      </c>
      <c r="F314" s="47">
        <v>1</v>
      </c>
      <c r="I314" s="40"/>
      <c r="J314" s="40"/>
      <c r="K314" s="40"/>
      <c r="L314" s="40"/>
      <c r="M314" s="40"/>
      <c r="N314" s="40"/>
      <c r="O314" s="40"/>
      <c r="P314" s="40"/>
      <c r="Q314" s="40"/>
      <c r="R314" s="40"/>
      <c r="S314" s="40"/>
      <c r="T314" s="40"/>
      <c r="U314" s="40"/>
      <c r="V314" s="40"/>
      <c r="W314" s="40"/>
    </row>
    <row r="315" spans="1:23" x14ac:dyDescent="0.3">
      <c r="A315" s="38">
        <f t="shared" si="5"/>
        <v>4</v>
      </c>
      <c r="C315" s="33" t="s">
        <v>87</v>
      </c>
      <c r="D315" s="47">
        <v>1.467954563011084</v>
      </c>
      <c r="E315" s="47">
        <v>1</v>
      </c>
      <c r="F315" s="47">
        <v>1</v>
      </c>
      <c r="I315" s="40"/>
      <c r="J315" s="40"/>
      <c r="K315" s="40"/>
      <c r="L315" s="40"/>
      <c r="M315" s="40"/>
      <c r="N315" s="40"/>
      <c r="O315" s="40"/>
      <c r="P315" s="40"/>
      <c r="Q315" s="40"/>
      <c r="R315" s="40"/>
      <c r="S315" s="40"/>
      <c r="T315" s="40"/>
      <c r="U315" s="40"/>
      <c r="V315" s="40"/>
      <c r="W315" s="40"/>
    </row>
    <row r="316" spans="1:23" x14ac:dyDescent="0.3">
      <c r="A316" s="38">
        <f t="shared" si="5"/>
        <v>5</v>
      </c>
      <c r="C316" s="33" t="s">
        <v>86</v>
      </c>
      <c r="D316" s="47">
        <v>1.4192759810012452</v>
      </c>
      <c r="E316" s="47">
        <v>1</v>
      </c>
      <c r="F316" s="47">
        <v>1</v>
      </c>
      <c r="I316" s="40"/>
      <c r="J316" s="40"/>
      <c r="K316" s="40"/>
      <c r="L316" s="40"/>
      <c r="M316" s="40"/>
      <c r="N316" s="40"/>
      <c r="O316" s="40"/>
      <c r="P316" s="40"/>
      <c r="Q316" s="40"/>
      <c r="R316" s="40"/>
      <c r="S316" s="40"/>
      <c r="T316" s="40"/>
      <c r="U316" s="40"/>
      <c r="V316" s="40"/>
      <c r="W316" s="40"/>
    </row>
    <row r="317" spans="1:23" x14ac:dyDescent="0.3">
      <c r="A317" s="38">
        <f t="shared" si="5"/>
        <v>6</v>
      </c>
      <c r="C317" s="33" t="s">
        <v>85</v>
      </c>
      <c r="D317" s="47">
        <v>1.3722116208523532</v>
      </c>
      <c r="E317" s="47">
        <v>1</v>
      </c>
      <c r="F317" s="47">
        <v>1</v>
      </c>
      <c r="I317" s="40"/>
      <c r="J317" s="40"/>
      <c r="K317" s="40"/>
      <c r="L317" s="40"/>
      <c r="M317" s="40"/>
      <c r="N317" s="40"/>
      <c r="O317" s="40"/>
      <c r="P317" s="40"/>
      <c r="Q317" s="40"/>
      <c r="R317" s="40"/>
      <c r="S317" s="40"/>
      <c r="T317" s="40"/>
      <c r="U317" s="40"/>
      <c r="V317" s="40"/>
      <c r="W317" s="40"/>
    </row>
    <row r="318" spans="1:23" x14ac:dyDescent="0.3">
      <c r="A318" s="38">
        <f t="shared" si="5"/>
        <v>7</v>
      </c>
      <c r="C318" s="33" t="s">
        <v>84</v>
      </c>
      <c r="D318" s="47">
        <v>1.3267079536383628</v>
      </c>
      <c r="E318" s="47">
        <v>1</v>
      </c>
      <c r="F318" s="47">
        <v>1</v>
      </c>
      <c r="I318" s="40"/>
      <c r="J318" s="40"/>
      <c r="K318" s="40"/>
      <c r="L318" s="40"/>
      <c r="M318" s="40"/>
      <c r="N318" s="40"/>
      <c r="O318" s="40"/>
      <c r="P318" s="40"/>
      <c r="Q318" s="40"/>
      <c r="R318" s="40"/>
      <c r="S318" s="40"/>
      <c r="T318" s="40"/>
      <c r="U318" s="40"/>
      <c r="V318" s="40"/>
      <c r="W318" s="40"/>
    </row>
    <row r="319" spans="1:23" x14ac:dyDescent="0.3">
      <c r="A319" s="38">
        <f t="shared" si="5"/>
        <v>8</v>
      </c>
      <c r="C319" s="33" t="s">
        <v>83</v>
      </c>
      <c r="D319" s="47">
        <v>1.2827132254964939</v>
      </c>
      <c r="E319" s="47">
        <v>1</v>
      </c>
      <c r="F319" s="47">
        <v>1</v>
      </c>
      <c r="I319" s="40"/>
      <c r="J319" s="40"/>
      <c r="K319" s="40"/>
      <c r="L319" s="40"/>
      <c r="M319" s="40"/>
      <c r="N319" s="40"/>
      <c r="O319" s="40"/>
      <c r="P319" s="40"/>
      <c r="Q319" s="40"/>
      <c r="R319" s="40"/>
      <c r="S319" s="40"/>
      <c r="T319" s="40"/>
      <c r="U319" s="40"/>
      <c r="V319" s="40"/>
      <c r="W319" s="40"/>
    </row>
    <row r="320" spans="1:23" x14ac:dyDescent="0.3">
      <c r="A320" s="38">
        <f t="shared" si="5"/>
        <v>9</v>
      </c>
      <c r="C320" s="33" t="s">
        <v>82</v>
      </c>
      <c r="D320" s="47">
        <v>1.2401773987646658</v>
      </c>
      <c r="E320" s="47">
        <v>1</v>
      </c>
      <c r="F320" s="47">
        <v>1</v>
      </c>
      <c r="I320" s="40"/>
      <c r="J320" s="40"/>
      <c r="K320" s="40"/>
      <c r="L320" s="40"/>
      <c r="M320" s="40"/>
      <c r="N320" s="40"/>
      <c r="O320" s="40"/>
      <c r="P320" s="40"/>
      <c r="Q320" s="40"/>
      <c r="R320" s="40"/>
      <c r="S320" s="40"/>
      <c r="T320" s="40"/>
      <c r="U320" s="40"/>
      <c r="V320" s="40"/>
      <c r="W320" s="40"/>
    </row>
    <row r="321" spans="1:24" x14ac:dyDescent="0.3">
      <c r="A321" s="38">
        <f t="shared" si="5"/>
        <v>10</v>
      </c>
      <c r="C321" s="33" t="s">
        <v>81</v>
      </c>
      <c r="D321" s="47">
        <v>1.1990520950708767</v>
      </c>
      <c r="E321" s="47">
        <v>1</v>
      </c>
      <c r="F321" s="47">
        <v>1</v>
      </c>
      <c r="I321" s="40"/>
      <c r="J321" s="40"/>
      <c r="K321" s="40"/>
      <c r="L321" s="40"/>
      <c r="M321" s="40"/>
      <c r="N321" s="40"/>
      <c r="O321" s="40"/>
      <c r="P321" s="40"/>
      <c r="Q321" s="40"/>
      <c r="R321" s="40"/>
      <c r="S321" s="40"/>
      <c r="T321" s="40"/>
      <c r="U321" s="40"/>
      <c r="V321" s="40"/>
      <c r="W321" s="40"/>
    </row>
    <row r="322" spans="1:24" x14ac:dyDescent="0.3">
      <c r="A322" s="38">
        <f t="shared" si="5"/>
        <v>11</v>
      </c>
      <c r="C322" s="33" t="s">
        <v>80</v>
      </c>
      <c r="D322" s="47">
        <v>1.1592905403097746</v>
      </c>
      <c r="E322" s="47">
        <v>1</v>
      </c>
      <c r="F322" s="47">
        <v>1</v>
      </c>
      <c r="I322" s="40"/>
      <c r="J322" s="40"/>
      <c r="K322" s="40"/>
      <c r="L322" s="40"/>
      <c r="M322" s="40"/>
      <c r="N322" s="40"/>
      <c r="O322" s="40"/>
      <c r="P322" s="40"/>
      <c r="Q322" s="40"/>
      <c r="R322" s="40"/>
      <c r="S322" s="40"/>
      <c r="T322" s="40"/>
      <c r="U322" s="40"/>
      <c r="V322" s="40"/>
      <c r="W322" s="40"/>
    </row>
    <row r="323" spans="1:24" x14ac:dyDescent="0.3">
      <c r="A323" s="38">
        <f t="shared" si="5"/>
        <v>12</v>
      </c>
      <c r="C323" s="33" t="s">
        <v>79</v>
      </c>
      <c r="D323" s="47">
        <v>1.120847511443851</v>
      </c>
      <c r="E323" s="47">
        <v>1</v>
      </c>
      <c r="F323" s="47">
        <v>1</v>
      </c>
      <c r="I323" s="40"/>
      <c r="J323" s="40"/>
      <c r="K323" s="40"/>
      <c r="L323" s="40"/>
      <c r="M323" s="40"/>
      <c r="N323" s="40"/>
      <c r="O323" s="40"/>
      <c r="P323" s="40"/>
      <c r="Q323" s="40"/>
      <c r="R323" s="40"/>
      <c r="S323" s="40"/>
      <c r="T323" s="40"/>
      <c r="U323" s="40"/>
      <c r="V323" s="40"/>
      <c r="W323" s="40"/>
    </row>
    <row r="324" spans="1:24" x14ac:dyDescent="0.3">
      <c r="A324" s="38">
        <f t="shared" si="5"/>
        <v>13</v>
      </c>
      <c r="C324" s="33" t="s">
        <v>78</v>
      </c>
      <c r="D324" s="47">
        <v>1.0836792850687602</v>
      </c>
      <c r="E324" s="47">
        <v>1</v>
      </c>
      <c r="F324" s="47">
        <v>1</v>
      </c>
      <c r="I324" s="40"/>
      <c r="J324" s="40"/>
      <c r="K324" s="40"/>
      <c r="L324" s="40"/>
      <c r="M324" s="40"/>
      <c r="N324" s="40"/>
      <c r="O324" s="40"/>
      <c r="P324" s="40"/>
      <c r="Q324" s="40"/>
      <c r="R324" s="40"/>
      <c r="S324" s="40"/>
      <c r="T324" s="40"/>
      <c r="U324" s="40"/>
      <c r="V324" s="40"/>
      <c r="W324" s="40"/>
    </row>
    <row r="325" spans="1:24" x14ac:dyDescent="0.3">
      <c r="A325" s="38">
        <f t="shared" si="5"/>
        <v>14</v>
      </c>
      <c r="C325" s="33" t="s">
        <v>77</v>
      </c>
      <c r="D325" s="47">
        <v>1.0477435876842462</v>
      </c>
      <c r="E325" s="47">
        <v>1</v>
      </c>
      <c r="F325" s="47">
        <v>1</v>
      </c>
      <c r="I325" s="40"/>
      <c r="J325" s="40"/>
      <c r="K325" s="40"/>
      <c r="L325" s="40"/>
      <c r="M325" s="40"/>
      <c r="N325" s="40"/>
      <c r="O325" s="40"/>
      <c r="P325" s="40"/>
      <c r="Q325" s="40"/>
      <c r="R325" s="40"/>
      <c r="S325" s="40"/>
      <c r="T325" s="40"/>
      <c r="U325" s="40"/>
      <c r="V325" s="40"/>
      <c r="W325" s="40"/>
    </row>
    <row r="326" spans="1:24" x14ac:dyDescent="0.3">
      <c r="A326" s="38">
        <f t="shared" si="5"/>
        <v>15</v>
      </c>
      <c r="C326" s="33" t="s">
        <v>76</v>
      </c>
      <c r="D326" s="47">
        <v>1.0477435876842462</v>
      </c>
      <c r="E326" s="47">
        <v>1</v>
      </c>
      <c r="F326" s="47">
        <v>1</v>
      </c>
      <c r="I326" s="40"/>
      <c r="J326" s="40"/>
      <c r="K326" s="40"/>
      <c r="L326" s="40"/>
      <c r="M326" s="40"/>
      <c r="N326" s="40"/>
      <c r="O326" s="40"/>
      <c r="P326" s="40"/>
      <c r="Q326" s="40"/>
      <c r="R326" s="40"/>
      <c r="S326" s="40"/>
      <c r="T326" s="40"/>
      <c r="U326" s="40"/>
      <c r="V326" s="40"/>
      <c r="W326" s="40"/>
    </row>
    <row r="327" spans="1:24" x14ac:dyDescent="0.3">
      <c r="A327" s="38">
        <f t="shared" si="5"/>
        <v>16</v>
      </c>
      <c r="C327" s="33" t="s">
        <v>75</v>
      </c>
      <c r="D327" s="47">
        <v>1.0477435876842462</v>
      </c>
      <c r="E327" s="47">
        <v>1</v>
      </c>
      <c r="F327" s="47">
        <v>1</v>
      </c>
      <c r="I327" s="40"/>
      <c r="J327" s="40"/>
      <c r="K327" s="40"/>
      <c r="L327" s="40"/>
      <c r="M327" s="40"/>
      <c r="N327" s="40"/>
      <c r="O327" s="40"/>
      <c r="P327" s="40"/>
      <c r="Q327" s="40"/>
      <c r="R327" s="40"/>
      <c r="S327" s="40"/>
      <c r="T327" s="40"/>
      <c r="U327" s="40"/>
      <c r="V327" s="40"/>
      <c r="W327" s="40"/>
    </row>
    <row r="328" spans="1:24" x14ac:dyDescent="0.3">
      <c r="A328" s="38">
        <f t="shared" si="5"/>
        <v>17</v>
      </c>
      <c r="C328" s="33" t="s">
        <v>74</v>
      </c>
      <c r="D328" s="47">
        <v>1.0477435876842462</v>
      </c>
      <c r="E328" s="47">
        <v>1</v>
      </c>
      <c r="F328" s="47">
        <v>1</v>
      </c>
      <c r="I328" s="40"/>
      <c r="J328" s="40"/>
      <c r="K328" s="40"/>
      <c r="L328" s="40"/>
      <c r="M328" s="40"/>
      <c r="N328" s="40"/>
      <c r="O328" s="40"/>
      <c r="P328" s="40"/>
      <c r="Q328" s="40"/>
      <c r="R328" s="40"/>
      <c r="S328" s="40"/>
      <c r="T328" s="40"/>
      <c r="U328" s="40"/>
      <c r="V328" s="40"/>
      <c r="W328" s="40"/>
    </row>
    <row r="329" spans="1:24" x14ac:dyDescent="0.3">
      <c r="A329" s="38">
        <f t="shared" si="5"/>
        <v>18</v>
      </c>
      <c r="C329" s="33" t="s">
        <v>73</v>
      </c>
      <c r="D329" s="47">
        <v>1.0477435876842462</v>
      </c>
      <c r="E329" s="47">
        <v>1</v>
      </c>
      <c r="F329" s="47">
        <v>1</v>
      </c>
      <c r="I329" s="40"/>
      <c r="J329" s="40"/>
      <c r="K329" s="40"/>
      <c r="L329" s="40"/>
      <c r="M329" s="40"/>
      <c r="N329" s="40"/>
      <c r="O329" s="40"/>
      <c r="P329" s="40"/>
      <c r="Q329" s="40"/>
      <c r="R329" s="40"/>
      <c r="S329" s="40"/>
      <c r="T329" s="40"/>
      <c r="U329" s="40"/>
      <c r="V329" s="40"/>
      <c r="W329" s="40"/>
    </row>
    <row r="330" spans="1:24" x14ac:dyDescent="0.3">
      <c r="A330" s="38">
        <f t="shared" si="5"/>
        <v>19</v>
      </c>
      <c r="C330" s="33" t="s">
        <v>72</v>
      </c>
      <c r="D330" s="47">
        <v>1.0477435876842462</v>
      </c>
      <c r="E330" s="47">
        <v>1</v>
      </c>
      <c r="F330" s="47">
        <v>1</v>
      </c>
      <c r="I330" s="40"/>
      <c r="J330" s="40"/>
      <c r="K330" s="40"/>
      <c r="L330" s="40"/>
      <c r="M330" s="40"/>
      <c r="N330" s="40"/>
      <c r="O330" s="40"/>
      <c r="P330" s="40"/>
      <c r="Q330" s="40"/>
      <c r="R330" s="40"/>
      <c r="S330" s="40"/>
      <c r="T330" s="40"/>
      <c r="U330" s="40"/>
      <c r="V330" s="40"/>
      <c r="W330" s="40"/>
    </row>
    <row r="331" spans="1:24" x14ac:dyDescent="0.3">
      <c r="A331" s="38">
        <f t="shared" si="5"/>
        <v>20</v>
      </c>
      <c r="C331" s="33" t="s">
        <v>71</v>
      </c>
      <c r="D331" s="47">
        <v>1.0477435876842462</v>
      </c>
      <c r="E331" s="47">
        <v>1</v>
      </c>
      <c r="F331" s="47">
        <v>1</v>
      </c>
      <c r="I331" s="40"/>
      <c r="J331" s="40"/>
      <c r="K331" s="40"/>
      <c r="L331" s="40"/>
      <c r="M331" s="40"/>
      <c r="N331" s="40"/>
      <c r="O331" s="40"/>
      <c r="P331" s="40"/>
      <c r="Q331" s="40"/>
      <c r="R331" s="40"/>
      <c r="S331" s="40"/>
      <c r="T331" s="40"/>
      <c r="U331" s="40"/>
      <c r="V331" s="40"/>
      <c r="W331" s="40"/>
    </row>
    <row r="333" spans="1:24" x14ac:dyDescent="0.3">
      <c r="B333" s="42" t="s">
        <v>188</v>
      </c>
      <c r="C333" s="40"/>
      <c r="D333" s="40"/>
      <c r="E333" s="45"/>
      <c r="F333" s="40"/>
      <c r="G333" s="40"/>
      <c r="H333" s="40"/>
      <c r="I333" s="40"/>
      <c r="J333" s="40"/>
      <c r="K333" s="40"/>
      <c r="L333" s="40"/>
      <c r="M333" s="40"/>
      <c r="N333" s="40"/>
      <c r="O333" s="40"/>
      <c r="P333" s="40"/>
      <c r="Q333" s="40"/>
      <c r="R333" s="40"/>
      <c r="S333" s="40"/>
      <c r="T333" s="40"/>
      <c r="U333" s="40"/>
      <c r="V333" s="40"/>
      <c r="W333" s="40"/>
      <c r="X333" s="40"/>
    </row>
    <row r="335" spans="1:24" x14ac:dyDescent="0.3">
      <c r="B335" s="40"/>
      <c r="C335" s="40"/>
      <c r="D335" s="42" t="s">
        <v>167</v>
      </c>
      <c r="E335" s="40"/>
      <c r="F335" s="40"/>
      <c r="G335" s="40"/>
      <c r="H335" s="40"/>
      <c r="I335" s="40"/>
      <c r="J335" s="40"/>
      <c r="K335" s="40"/>
      <c r="L335" s="40"/>
      <c r="M335" s="40"/>
      <c r="N335" s="40"/>
      <c r="O335" s="40"/>
      <c r="P335" s="40"/>
      <c r="Q335" s="40"/>
      <c r="R335" s="40"/>
      <c r="S335" s="40"/>
      <c r="T335" s="40"/>
      <c r="U335" s="40"/>
      <c r="V335" s="40"/>
      <c r="W335" s="40"/>
      <c r="X335" s="40"/>
    </row>
    <row r="336" spans="1:24" x14ac:dyDescent="0.3">
      <c r="B336" s="40"/>
      <c r="C336" s="40"/>
      <c r="D336" s="41" t="s">
        <v>165</v>
      </c>
      <c r="E336" s="41" t="s">
        <v>86</v>
      </c>
      <c r="F336" s="41" t="s">
        <v>84</v>
      </c>
      <c r="G336" s="41" t="s">
        <v>81</v>
      </c>
      <c r="H336" s="41" t="s">
        <v>76</v>
      </c>
      <c r="I336" s="41" t="s">
        <v>159</v>
      </c>
      <c r="J336" s="41" t="s">
        <v>157</v>
      </c>
      <c r="K336" s="41" t="s">
        <v>50</v>
      </c>
      <c r="L336" s="41" t="s">
        <v>40</v>
      </c>
      <c r="M336" s="41" t="s">
        <v>10</v>
      </c>
      <c r="N336" s="41" t="s">
        <v>154</v>
      </c>
      <c r="O336" s="41" t="s">
        <v>153</v>
      </c>
      <c r="P336" s="41" t="s">
        <v>152</v>
      </c>
      <c r="Q336" s="41" t="s">
        <v>151</v>
      </c>
      <c r="R336" s="41" t="s">
        <v>150</v>
      </c>
      <c r="S336" s="41" t="s">
        <v>149</v>
      </c>
      <c r="T336" s="41" t="s">
        <v>148</v>
      </c>
      <c r="U336" s="41" t="s">
        <v>147</v>
      </c>
      <c r="V336" s="41" t="s">
        <v>146</v>
      </c>
      <c r="W336" s="41" t="s">
        <v>145</v>
      </c>
      <c r="X336" s="41" t="s">
        <v>100</v>
      </c>
    </row>
    <row r="337" spans="1:24" x14ac:dyDescent="0.3">
      <c r="A337" s="38">
        <v>0</v>
      </c>
      <c r="B337" s="42" t="s">
        <v>66</v>
      </c>
      <c r="C337" s="41" t="s">
        <v>65</v>
      </c>
      <c r="D337" s="47">
        <v>2.7263143702357757</v>
      </c>
      <c r="E337" s="47">
        <v>2.5785601686862951</v>
      </c>
      <c r="F337" s="47">
        <v>2.5217254681192953</v>
      </c>
      <c r="G337" s="47">
        <v>2.4388135924913397</v>
      </c>
      <c r="H337" s="47">
        <v>2.3066406637122512</v>
      </c>
      <c r="I337" s="47">
        <v>2.181630924098509</v>
      </c>
      <c r="J337" s="47">
        <v>1.9515691989074406</v>
      </c>
      <c r="K337" s="47">
        <v>1.5616701292178625</v>
      </c>
      <c r="L337" s="47">
        <v>1.396985754726024</v>
      </c>
      <c r="M337" s="47">
        <v>1</v>
      </c>
      <c r="N337" s="47">
        <v>0.89454599187709505</v>
      </c>
      <c r="O337" s="47">
        <v>0.71582691277773092</v>
      </c>
      <c r="P337" s="47">
        <v>0.51240816905689857</v>
      </c>
      <c r="Q337" s="47">
        <v>0.36679555773808903</v>
      </c>
      <c r="R337" s="47">
        <v>0.36679555773808903</v>
      </c>
      <c r="S337" s="47">
        <v>0.36679555773808903</v>
      </c>
      <c r="T337" s="47">
        <v>0.36679555773808903</v>
      </c>
      <c r="U337" s="47">
        <v>0.36679555773808903</v>
      </c>
      <c r="V337" s="47">
        <v>0.36679555773808903</v>
      </c>
      <c r="W337" s="47">
        <v>0.36679555773808903</v>
      </c>
      <c r="X337" s="47">
        <v>1.4796192574712397</v>
      </c>
    </row>
    <row r="338" spans="1:24" x14ac:dyDescent="0.3">
      <c r="A338" s="38">
        <v>36</v>
      </c>
      <c r="C338" s="41" t="s">
        <v>64</v>
      </c>
      <c r="D338" s="47">
        <v>2.7263143702357757</v>
      </c>
      <c r="E338" s="47">
        <v>2.5785601686862951</v>
      </c>
      <c r="F338" s="47">
        <v>2.5217254681192953</v>
      </c>
      <c r="G338" s="47">
        <v>2.4388135924913397</v>
      </c>
      <c r="H338" s="47">
        <v>2.3066406637122512</v>
      </c>
      <c r="I338" s="47">
        <v>2.181630924098509</v>
      </c>
      <c r="J338" s="47">
        <v>1.9515691989074406</v>
      </c>
      <c r="K338" s="47">
        <v>1.5616701292178625</v>
      </c>
      <c r="L338" s="47">
        <v>1.396985754726024</v>
      </c>
      <c r="M338" s="47">
        <v>1</v>
      </c>
      <c r="N338" s="47">
        <v>0.89454599187709505</v>
      </c>
      <c r="O338" s="47">
        <v>0.71582691277773092</v>
      </c>
      <c r="P338" s="47">
        <v>0.51240816905689857</v>
      </c>
      <c r="Q338" s="47">
        <v>0.36679555773808903</v>
      </c>
      <c r="R338" s="47">
        <v>0.36679555773808903</v>
      </c>
      <c r="S338" s="47">
        <v>0.36679555773808903</v>
      </c>
      <c r="T338" s="47">
        <v>0.36679555773808903</v>
      </c>
      <c r="U338" s="47">
        <v>0.36679555773808903</v>
      </c>
      <c r="V338" s="47">
        <v>0.36679555773808903</v>
      </c>
      <c r="W338" s="47">
        <v>0.36679555773808903</v>
      </c>
      <c r="X338" s="47">
        <v>1.4796192574712397</v>
      </c>
    </row>
    <row r="339" spans="1:24" x14ac:dyDescent="0.3">
      <c r="A339" s="38">
        <f>A338+1</f>
        <v>37</v>
      </c>
      <c r="C339" s="41" t="s">
        <v>63</v>
      </c>
      <c r="D339" s="47">
        <v>2.7263143702357757</v>
      </c>
      <c r="E339" s="47">
        <v>2.5785601686862951</v>
      </c>
      <c r="F339" s="47">
        <v>2.5217254681192953</v>
      </c>
      <c r="G339" s="47">
        <v>2.4388135924913397</v>
      </c>
      <c r="H339" s="47">
        <v>2.3066406637122512</v>
      </c>
      <c r="I339" s="47">
        <v>2.181630924098509</v>
      </c>
      <c r="J339" s="47">
        <v>1.9515691989074406</v>
      </c>
      <c r="K339" s="47">
        <v>1.5616701292178625</v>
      </c>
      <c r="L339" s="47">
        <v>1.396985754726024</v>
      </c>
      <c r="M339" s="47">
        <v>1</v>
      </c>
      <c r="N339" s="47">
        <v>0.89454599187709505</v>
      </c>
      <c r="O339" s="47">
        <v>0.71582691277773092</v>
      </c>
      <c r="P339" s="47">
        <v>0.51240816905689857</v>
      </c>
      <c r="Q339" s="47">
        <v>0.36679555773808903</v>
      </c>
      <c r="R339" s="47">
        <v>0.36679555773808903</v>
      </c>
      <c r="S339" s="47">
        <v>0.36679555773808903</v>
      </c>
      <c r="T339" s="47">
        <v>0.36679555773808903</v>
      </c>
      <c r="U339" s="47">
        <v>0.36679555773808903</v>
      </c>
      <c r="V339" s="47">
        <v>0.36679555773808903</v>
      </c>
      <c r="W339" s="47">
        <v>0.36679555773808903</v>
      </c>
      <c r="X339" s="47">
        <v>1.4796192574712397</v>
      </c>
    </row>
    <row r="340" spans="1:24" x14ac:dyDescent="0.3">
      <c r="A340" s="38">
        <f t="shared" ref="A340:A402" si="6">A339+1</f>
        <v>38</v>
      </c>
      <c r="C340" s="41" t="s">
        <v>62</v>
      </c>
      <c r="D340" s="47">
        <v>2.7263143702357757</v>
      </c>
      <c r="E340" s="47">
        <v>2.5785601686862951</v>
      </c>
      <c r="F340" s="47">
        <v>2.5217254681192909</v>
      </c>
      <c r="G340" s="47">
        <v>2.4388135924913397</v>
      </c>
      <c r="H340" s="47">
        <v>2.3066406637122512</v>
      </c>
      <c r="I340" s="47">
        <v>2.181630924098505</v>
      </c>
      <c r="J340" s="47">
        <v>1.9515691989074373</v>
      </c>
      <c r="K340" s="47">
        <v>1.5616701292178625</v>
      </c>
      <c r="L340" s="47">
        <v>1.396985754726024</v>
      </c>
      <c r="M340" s="47">
        <v>1</v>
      </c>
      <c r="N340" s="47">
        <v>0.89454599187709505</v>
      </c>
      <c r="O340" s="47">
        <v>0.7158269127777297</v>
      </c>
      <c r="P340" s="47">
        <v>0.51240816905689857</v>
      </c>
      <c r="Q340" s="47">
        <v>0.36679555773808836</v>
      </c>
      <c r="R340" s="47">
        <v>0.36679555773808836</v>
      </c>
      <c r="S340" s="47">
        <v>0.36679555773808836</v>
      </c>
      <c r="T340" s="47">
        <v>0.36679555773808836</v>
      </c>
      <c r="U340" s="47">
        <v>0.36679555773808836</v>
      </c>
      <c r="V340" s="47">
        <v>0.36679555773808836</v>
      </c>
      <c r="W340" s="47">
        <v>0.36679555773808836</v>
      </c>
      <c r="X340" s="47">
        <v>1.4796192574712397</v>
      </c>
    </row>
    <row r="341" spans="1:24" x14ac:dyDescent="0.3">
      <c r="A341" s="38">
        <f t="shared" si="6"/>
        <v>39</v>
      </c>
      <c r="C341" s="41" t="s">
        <v>61</v>
      </c>
      <c r="D341" s="47">
        <v>2.7263143702357757</v>
      </c>
      <c r="E341" s="47">
        <v>2.5785601686862951</v>
      </c>
      <c r="F341" s="47">
        <v>2.5217254681192909</v>
      </c>
      <c r="G341" s="47">
        <v>2.4388135924913397</v>
      </c>
      <c r="H341" s="47">
        <v>2.3066406637122512</v>
      </c>
      <c r="I341" s="47">
        <v>2.181630924098505</v>
      </c>
      <c r="J341" s="47">
        <v>1.9515691989074373</v>
      </c>
      <c r="K341" s="47">
        <v>1.5616701292178625</v>
      </c>
      <c r="L341" s="47">
        <v>1.396985754726024</v>
      </c>
      <c r="M341" s="47">
        <v>1</v>
      </c>
      <c r="N341" s="47">
        <v>0.89454599187709505</v>
      </c>
      <c r="O341" s="47">
        <v>0.7158269127777297</v>
      </c>
      <c r="P341" s="47">
        <v>0.51240816905689857</v>
      </c>
      <c r="Q341" s="47">
        <v>0.36679555773808836</v>
      </c>
      <c r="R341" s="47">
        <v>0.36679555773808836</v>
      </c>
      <c r="S341" s="47">
        <v>0.36679555773808836</v>
      </c>
      <c r="T341" s="47">
        <v>0.36679555773808836</v>
      </c>
      <c r="U341" s="47">
        <v>0.36679555773808836</v>
      </c>
      <c r="V341" s="47">
        <v>0.36679555773808836</v>
      </c>
      <c r="W341" s="47">
        <v>0.36679555773808836</v>
      </c>
      <c r="X341" s="47">
        <v>1.4796192574712397</v>
      </c>
    </row>
    <row r="342" spans="1:24" x14ac:dyDescent="0.3">
      <c r="A342" s="38">
        <f t="shared" si="6"/>
        <v>40</v>
      </c>
      <c r="C342" s="41" t="s">
        <v>60</v>
      </c>
      <c r="D342" s="47">
        <v>2.7263143702357806</v>
      </c>
      <c r="E342" s="47">
        <v>2.5785601686862996</v>
      </c>
      <c r="F342" s="47">
        <v>2.5217254681192953</v>
      </c>
      <c r="G342" s="47">
        <v>2.4388135924913441</v>
      </c>
      <c r="H342" s="47">
        <v>2.3066406637122556</v>
      </c>
      <c r="I342" s="47">
        <v>2.181630924098509</v>
      </c>
      <c r="J342" s="47">
        <v>1.9515691989074406</v>
      </c>
      <c r="K342" s="47">
        <v>1.5616701292178625</v>
      </c>
      <c r="L342" s="47">
        <v>1.396985754726024</v>
      </c>
      <c r="M342" s="47">
        <v>1</v>
      </c>
      <c r="N342" s="47">
        <v>0.89454599187709505</v>
      </c>
      <c r="O342" s="47">
        <v>0.71582691277773092</v>
      </c>
      <c r="P342" s="47">
        <v>0.51240816905689857</v>
      </c>
      <c r="Q342" s="47">
        <v>0.36679555773808903</v>
      </c>
      <c r="R342" s="47">
        <v>0.36679555773808903</v>
      </c>
      <c r="S342" s="47">
        <v>0.36679555773808903</v>
      </c>
      <c r="T342" s="47">
        <v>0.36679555773808903</v>
      </c>
      <c r="U342" s="47">
        <v>0.36679555773808903</v>
      </c>
      <c r="V342" s="47">
        <v>0.36679555773808903</v>
      </c>
      <c r="W342" s="47">
        <v>0.36679555773808903</v>
      </c>
      <c r="X342" s="47">
        <v>1.4796192574712397</v>
      </c>
    </row>
    <row r="343" spans="1:24" x14ac:dyDescent="0.3">
      <c r="A343" s="38">
        <f t="shared" si="6"/>
        <v>41</v>
      </c>
      <c r="C343" s="41" t="s">
        <v>59</v>
      </c>
      <c r="D343" s="47">
        <v>2.7263143702357757</v>
      </c>
      <c r="E343" s="47">
        <v>2.5785601686862951</v>
      </c>
      <c r="F343" s="47">
        <v>2.5217254681192909</v>
      </c>
      <c r="G343" s="47">
        <v>2.4388135924913397</v>
      </c>
      <c r="H343" s="47">
        <v>2.3066406637122512</v>
      </c>
      <c r="I343" s="47">
        <v>2.181630924098505</v>
      </c>
      <c r="J343" s="47">
        <v>1.9515691989074373</v>
      </c>
      <c r="K343" s="47">
        <v>1.5616701292178625</v>
      </c>
      <c r="L343" s="47">
        <v>1.396985754726024</v>
      </c>
      <c r="M343" s="47">
        <v>1</v>
      </c>
      <c r="N343" s="47">
        <v>0.89454599187709505</v>
      </c>
      <c r="O343" s="47">
        <v>0.71582691277773092</v>
      </c>
      <c r="P343" s="47">
        <v>0.51240816905689857</v>
      </c>
      <c r="Q343" s="47">
        <v>0.36679555773808903</v>
      </c>
      <c r="R343" s="47">
        <v>0.36679555773808903</v>
      </c>
      <c r="S343" s="47">
        <v>0.36679555773808903</v>
      </c>
      <c r="T343" s="47">
        <v>0.36679555773808903</v>
      </c>
      <c r="U343" s="47">
        <v>0.36679555773808903</v>
      </c>
      <c r="V343" s="47">
        <v>0.36679555773808903</v>
      </c>
      <c r="W343" s="47">
        <v>0.36679555773808903</v>
      </c>
      <c r="X343" s="47">
        <v>1.4796192574712397</v>
      </c>
    </row>
    <row r="344" spans="1:24" x14ac:dyDescent="0.3">
      <c r="A344" s="38">
        <f t="shared" si="6"/>
        <v>42</v>
      </c>
      <c r="C344" s="41" t="s">
        <v>58</v>
      </c>
      <c r="D344" s="47">
        <v>2.7263143702357806</v>
      </c>
      <c r="E344" s="47">
        <v>2.5785601686862951</v>
      </c>
      <c r="F344" s="47">
        <v>2.5217254681192953</v>
      </c>
      <c r="G344" s="47">
        <v>2.4388135924913397</v>
      </c>
      <c r="H344" s="47">
        <v>2.3066406637122472</v>
      </c>
      <c r="I344" s="47">
        <v>2.181630924098505</v>
      </c>
      <c r="J344" s="47">
        <v>1.9515691989074406</v>
      </c>
      <c r="K344" s="47">
        <v>1.5616701292178625</v>
      </c>
      <c r="L344" s="47">
        <v>1.3969857547260265</v>
      </c>
      <c r="M344" s="47">
        <v>1</v>
      </c>
      <c r="N344" s="47">
        <v>0.89454599187709349</v>
      </c>
      <c r="O344" s="47">
        <v>0.71582691277773092</v>
      </c>
      <c r="P344" s="47">
        <v>0.51240816905689768</v>
      </c>
      <c r="Q344" s="47">
        <v>0.36679555773808903</v>
      </c>
      <c r="R344" s="47">
        <v>0.36679555773808903</v>
      </c>
      <c r="S344" s="47">
        <v>0.36679555773808903</v>
      </c>
      <c r="T344" s="47">
        <v>0.36679555773808903</v>
      </c>
      <c r="U344" s="47">
        <v>0.36679555773808903</v>
      </c>
      <c r="V344" s="47">
        <v>0.36679555773808903</v>
      </c>
      <c r="W344" s="47">
        <v>0.36679555773808903</v>
      </c>
      <c r="X344" s="47">
        <v>1.4796192574712397</v>
      </c>
    </row>
    <row r="345" spans="1:24" x14ac:dyDescent="0.3">
      <c r="A345" s="38">
        <f t="shared" si="6"/>
        <v>43</v>
      </c>
      <c r="C345" s="41" t="s">
        <v>57</v>
      </c>
      <c r="D345" s="47">
        <v>2.7263143702357757</v>
      </c>
      <c r="E345" s="47">
        <v>2.5785601686862951</v>
      </c>
      <c r="F345" s="47">
        <v>2.5217254681192953</v>
      </c>
      <c r="G345" s="47">
        <v>2.4388135924913397</v>
      </c>
      <c r="H345" s="47">
        <v>2.3066406637122512</v>
      </c>
      <c r="I345" s="47">
        <v>2.181630924098509</v>
      </c>
      <c r="J345" s="47">
        <v>1.9515691989074406</v>
      </c>
      <c r="K345" s="47">
        <v>1.5616701292178625</v>
      </c>
      <c r="L345" s="47">
        <v>1.396985754726024</v>
      </c>
      <c r="M345" s="47">
        <v>1</v>
      </c>
      <c r="N345" s="47">
        <v>0.89454599187709505</v>
      </c>
      <c r="O345" s="47">
        <v>0.71582691277773092</v>
      </c>
      <c r="P345" s="47">
        <v>0.51240816905689857</v>
      </c>
      <c r="Q345" s="47">
        <v>0.36679555773808903</v>
      </c>
      <c r="R345" s="47">
        <v>0.36679555773808903</v>
      </c>
      <c r="S345" s="47">
        <v>0.36679555773808903</v>
      </c>
      <c r="T345" s="47">
        <v>0.36679555773808903</v>
      </c>
      <c r="U345" s="47">
        <v>0.36679555773808903</v>
      </c>
      <c r="V345" s="47">
        <v>0.36679555773808903</v>
      </c>
      <c r="W345" s="47">
        <v>0.36679555773808903</v>
      </c>
      <c r="X345" s="47">
        <v>1.4796192574712397</v>
      </c>
    </row>
    <row r="346" spans="1:24" x14ac:dyDescent="0.3">
      <c r="A346" s="38">
        <f t="shared" si="6"/>
        <v>44</v>
      </c>
      <c r="C346" s="41" t="s">
        <v>56</v>
      </c>
      <c r="D346" s="47">
        <v>2.7263143702357708</v>
      </c>
      <c r="E346" s="47">
        <v>2.5785601686862902</v>
      </c>
      <c r="F346" s="47">
        <v>2.5217254681192864</v>
      </c>
      <c r="G346" s="47">
        <v>2.4388135924913352</v>
      </c>
      <c r="H346" s="47">
        <v>2.3066406637122472</v>
      </c>
      <c r="I346" s="47">
        <v>2.181630924098509</v>
      </c>
      <c r="J346" s="47">
        <v>1.9515691989074406</v>
      </c>
      <c r="K346" s="47">
        <v>1.5616701292178625</v>
      </c>
      <c r="L346" s="47">
        <v>1.396985754726024</v>
      </c>
      <c r="M346" s="47">
        <v>1</v>
      </c>
      <c r="N346" s="47">
        <v>0.89454599187709505</v>
      </c>
      <c r="O346" s="47">
        <v>0.71582691277773092</v>
      </c>
      <c r="P346" s="47">
        <v>0.51240816905689945</v>
      </c>
      <c r="Q346" s="47">
        <v>0.36679555773808903</v>
      </c>
      <c r="R346" s="47">
        <v>0.36679555773808903</v>
      </c>
      <c r="S346" s="47">
        <v>0.36679555773808903</v>
      </c>
      <c r="T346" s="47">
        <v>0.36679555773808903</v>
      </c>
      <c r="U346" s="47">
        <v>0.36679555773808903</v>
      </c>
      <c r="V346" s="47">
        <v>0.36679555773808903</v>
      </c>
      <c r="W346" s="47">
        <v>0.36679555773808903</v>
      </c>
      <c r="X346" s="47">
        <v>1.4796192574712397</v>
      </c>
    </row>
    <row r="347" spans="1:24" x14ac:dyDescent="0.3">
      <c r="A347" s="38">
        <f t="shared" si="6"/>
        <v>45</v>
      </c>
      <c r="C347" s="41" t="s">
        <v>55</v>
      </c>
      <c r="D347" s="47">
        <v>2.7263143702357806</v>
      </c>
      <c r="E347" s="47">
        <v>2.5785601686862951</v>
      </c>
      <c r="F347" s="47">
        <v>2.5217254681192953</v>
      </c>
      <c r="G347" s="47">
        <v>2.4388135924913397</v>
      </c>
      <c r="H347" s="47">
        <v>2.3066406637122472</v>
      </c>
      <c r="I347" s="47">
        <v>2.181630924098505</v>
      </c>
      <c r="J347" s="47">
        <v>1.9515691989074442</v>
      </c>
      <c r="K347" s="47">
        <v>1.5616701292178625</v>
      </c>
      <c r="L347" s="47">
        <v>1.3969857547260265</v>
      </c>
      <c r="M347" s="47">
        <v>1</v>
      </c>
      <c r="N347" s="47">
        <v>0.89454599187709349</v>
      </c>
      <c r="O347" s="47">
        <v>0.71582691277773225</v>
      </c>
      <c r="P347" s="47">
        <v>0.51240816905689857</v>
      </c>
      <c r="Q347" s="47">
        <v>0.36679555773808964</v>
      </c>
      <c r="R347" s="47">
        <v>0.36679555773808964</v>
      </c>
      <c r="S347" s="47">
        <v>0.36679555773808964</v>
      </c>
      <c r="T347" s="47">
        <v>0.36679555773808964</v>
      </c>
      <c r="U347" s="47">
        <v>0.36679555773808964</v>
      </c>
      <c r="V347" s="47">
        <v>0.36679555773808964</v>
      </c>
      <c r="W347" s="47">
        <v>0.36679555773808964</v>
      </c>
      <c r="X347" s="47">
        <v>1.4796192574712397</v>
      </c>
    </row>
    <row r="348" spans="1:24" x14ac:dyDescent="0.3">
      <c r="A348" s="38">
        <f t="shared" si="6"/>
        <v>46</v>
      </c>
      <c r="C348" s="41" t="s">
        <v>54</v>
      </c>
      <c r="D348" s="47">
        <v>2.7263143702357904</v>
      </c>
      <c r="E348" s="47">
        <v>2.578560168686304</v>
      </c>
      <c r="F348" s="47">
        <v>2.5217254681193042</v>
      </c>
      <c r="G348" s="47">
        <v>2.4388135924913485</v>
      </c>
      <c r="H348" s="47">
        <v>2.3066406637122556</v>
      </c>
      <c r="I348" s="47">
        <v>2.181630924098513</v>
      </c>
      <c r="J348" s="47">
        <v>1.9515691989074442</v>
      </c>
      <c r="K348" s="47">
        <v>1.5616701292178625</v>
      </c>
      <c r="L348" s="47">
        <v>1.3969857547260265</v>
      </c>
      <c r="M348" s="47">
        <v>1</v>
      </c>
      <c r="N348" s="47">
        <v>0.89454599187709349</v>
      </c>
      <c r="O348" s="47">
        <v>0.71582691277773225</v>
      </c>
      <c r="P348" s="47">
        <v>0.51240816905689768</v>
      </c>
      <c r="Q348" s="47">
        <v>0.36679555773808903</v>
      </c>
      <c r="R348" s="47">
        <v>0.36679555773808903</v>
      </c>
      <c r="S348" s="47">
        <v>0.36679555773808903</v>
      </c>
      <c r="T348" s="47">
        <v>0.36679555773808903</v>
      </c>
      <c r="U348" s="47">
        <v>0.36679555773808903</v>
      </c>
      <c r="V348" s="47">
        <v>0.36679555773808903</v>
      </c>
      <c r="W348" s="47">
        <v>0.36679555773808903</v>
      </c>
      <c r="X348" s="47">
        <v>1.4796192574712397</v>
      </c>
    </row>
    <row r="349" spans="1:24" x14ac:dyDescent="0.3">
      <c r="A349" s="38">
        <f t="shared" si="6"/>
        <v>47</v>
      </c>
      <c r="C349" s="41" t="s">
        <v>53</v>
      </c>
      <c r="D349" s="47">
        <v>2.7263143702357757</v>
      </c>
      <c r="E349" s="47">
        <v>2.5785601686862951</v>
      </c>
      <c r="F349" s="47">
        <v>2.5217254681192909</v>
      </c>
      <c r="G349" s="47">
        <v>2.4388135924913397</v>
      </c>
      <c r="H349" s="47">
        <v>2.3066406637122512</v>
      </c>
      <c r="I349" s="47">
        <v>2.181630924098505</v>
      </c>
      <c r="J349" s="47">
        <v>1.9515691989074373</v>
      </c>
      <c r="K349" s="47">
        <v>1.5616701292178625</v>
      </c>
      <c r="L349" s="47">
        <v>1.396985754726024</v>
      </c>
      <c r="M349" s="47">
        <v>1</v>
      </c>
      <c r="N349" s="47">
        <v>0.89454599187709505</v>
      </c>
      <c r="O349" s="47">
        <v>0.71582691277773092</v>
      </c>
      <c r="P349" s="47">
        <v>0.51240816905689857</v>
      </c>
      <c r="Q349" s="47">
        <v>0.36679555773808903</v>
      </c>
      <c r="R349" s="47">
        <v>0.36679555773808903</v>
      </c>
      <c r="S349" s="47">
        <v>0.36679555773808903</v>
      </c>
      <c r="T349" s="47">
        <v>0.36679555773808903</v>
      </c>
      <c r="U349" s="47">
        <v>0.36679555773808903</v>
      </c>
      <c r="V349" s="47">
        <v>0.36679555773808903</v>
      </c>
      <c r="W349" s="47">
        <v>0.36679555773808903</v>
      </c>
      <c r="X349" s="47">
        <v>1.4796192574712397</v>
      </c>
    </row>
    <row r="350" spans="1:24" x14ac:dyDescent="0.3">
      <c r="A350" s="38">
        <f t="shared" si="6"/>
        <v>48</v>
      </c>
      <c r="C350" s="41" t="s">
        <v>52</v>
      </c>
      <c r="D350" s="47">
        <v>2.7263143702357708</v>
      </c>
      <c r="E350" s="47">
        <v>2.5785601686862902</v>
      </c>
      <c r="F350" s="47">
        <v>2.5217254681192864</v>
      </c>
      <c r="G350" s="47">
        <v>2.4388135924913352</v>
      </c>
      <c r="H350" s="47">
        <v>2.3066406637122472</v>
      </c>
      <c r="I350" s="47">
        <v>2.181630924098501</v>
      </c>
      <c r="J350" s="47">
        <v>1.9515691989074373</v>
      </c>
      <c r="K350" s="47">
        <v>1.5616701292178625</v>
      </c>
      <c r="L350" s="47">
        <v>1.396985754726024</v>
      </c>
      <c r="M350" s="47">
        <v>1</v>
      </c>
      <c r="N350" s="47">
        <v>0.89454599187709505</v>
      </c>
      <c r="O350" s="47">
        <v>0.7158269127777297</v>
      </c>
      <c r="P350" s="47">
        <v>0.51240816905689857</v>
      </c>
      <c r="Q350" s="47">
        <v>0.36679555773808836</v>
      </c>
      <c r="R350" s="47">
        <v>0.36679555773808836</v>
      </c>
      <c r="S350" s="47">
        <v>0.36679555773808836</v>
      </c>
      <c r="T350" s="47">
        <v>0.36679555773808836</v>
      </c>
      <c r="U350" s="47">
        <v>0.36679555773808836</v>
      </c>
      <c r="V350" s="47">
        <v>0.36679555773808836</v>
      </c>
      <c r="W350" s="47">
        <v>0.36679555773808836</v>
      </c>
      <c r="X350" s="47">
        <v>1.4796192574712397</v>
      </c>
    </row>
    <row r="351" spans="1:24" x14ac:dyDescent="0.3">
      <c r="A351" s="38">
        <f t="shared" si="6"/>
        <v>49</v>
      </c>
      <c r="C351" s="41" t="s">
        <v>51</v>
      </c>
      <c r="D351" s="47">
        <v>2.7263143702357708</v>
      </c>
      <c r="E351" s="47">
        <v>2.5785601686862902</v>
      </c>
      <c r="F351" s="47">
        <v>2.5217254681192909</v>
      </c>
      <c r="G351" s="47">
        <v>2.4388135924913352</v>
      </c>
      <c r="H351" s="47">
        <v>2.3066406637122512</v>
      </c>
      <c r="I351" s="47">
        <v>2.181630924098505</v>
      </c>
      <c r="J351" s="47">
        <v>1.9515691989074373</v>
      </c>
      <c r="K351" s="47">
        <v>1.5616701292178625</v>
      </c>
      <c r="L351" s="47">
        <v>1.396985754726024</v>
      </c>
      <c r="M351" s="47">
        <v>1</v>
      </c>
      <c r="N351" s="47">
        <v>0.89454599187709505</v>
      </c>
      <c r="O351" s="47">
        <v>0.7158269127777297</v>
      </c>
      <c r="P351" s="47">
        <v>0.51240816905689857</v>
      </c>
      <c r="Q351" s="47">
        <v>0.36679555773808836</v>
      </c>
      <c r="R351" s="47">
        <v>0.36679555773808836</v>
      </c>
      <c r="S351" s="47">
        <v>0.36679555773808836</v>
      </c>
      <c r="T351" s="47">
        <v>0.36679555773808836</v>
      </c>
      <c r="U351" s="47">
        <v>0.36679555773808836</v>
      </c>
      <c r="V351" s="47">
        <v>0.36679555773808836</v>
      </c>
      <c r="W351" s="47">
        <v>0.36679555773808836</v>
      </c>
      <c r="X351" s="47">
        <v>1.4796192574712397</v>
      </c>
    </row>
    <row r="352" spans="1:24" x14ac:dyDescent="0.3">
      <c r="A352" s="38">
        <f t="shared" si="6"/>
        <v>50</v>
      </c>
      <c r="C352" s="41" t="s">
        <v>50</v>
      </c>
      <c r="D352" s="47">
        <v>2.7263143702357806</v>
      </c>
      <c r="E352" s="47">
        <v>2.5785601686862951</v>
      </c>
      <c r="F352" s="47">
        <v>2.5217254681192998</v>
      </c>
      <c r="G352" s="47">
        <v>2.4388135924913397</v>
      </c>
      <c r="H352" s="47">
        <v>2.3066406637122472</v>
      </c>
      <c r="I352" s="47">
        <v>2.181630924098509</v>
      </c>
      <c r="J352" s="47">
        <v>1.9515691989074442</v>
      </c>
      <c r="K352" s="47">
        <v>1.5616701292178625</v>
      </c>
      <c r="L352" s="47">
        <v>1.3969857547260265</v>
      </c>
      <c r="M352" s="47">
        <v>1</v>
      </c>
      <c r="N352" s="47">
        <v>0.89454599187709349</v>
      </c>
      <c r="O352" s="47">
        <v>0.71582691277773092</v>
      </c>
      <c r="P352" s="47">
        <v>0.51240816905689768</v>
      </c>
      <c r="Q352" s="47">
        <v>0.36679555773808903</v>
      </c>
      <c r="R352" s="47">
        <v>0.36679555773808903</v>
      </c>
      <c r="S352" s="47">
        <v>0.36679555773808903</v>
      </c>
      <c r="T352" s="47">
        <v>0.36679555773808903</v>
      </c>
      <c r="U352" s="47">
        <v>0.36679555773808903</v>
      </c>
      <c r="V352" s="47">
        <v>0.36679555773808903</v>
      </c>
      <c r="W352" s="47">
        <v>0.36679555773808903</v>
      </c>
      <c r="X352" s="47">
        <v>1.4796192574712397</v>
      </c>
    </row>
    <row r="353" spans="1:24" x14ac:dyDescent="0.3">
      <c r="A353" s="38">
        <f t="shared" si="6"/>
        <v>51</v>
      </c>
      <c r="C353" s="41" t="s">
        <v>49</v>
      </c>
      <c r="D353" s="47">
        <v>2.7263143702357779</v>
      </c>
      <c r="E353" s="47">
        <v>2.5785601686862951</v>
      </c>
      <c r="F353" s="47">
        <v>2.5217254681192953</v>
      </c>
      <c r="G353" s="47">
        <v>2.4388135924913397</v>
      </c>
      <c r="H353" s="47">
        <v>2.3066406637122512</v>
      </c>
      <c r="I353" s="47">
        <v>2.181630924098509</v>
      </c>
      <c r="J353" s="47">
        <v>1.9515691989074406</v>
      </c>
      <c r="K353" s="47">
        <v>1.5616701292178625</v>
      </c>
      <c r="L353" s="47">
        <v>1.396985754726024</v>
      </c>
      <c r="M353" s="47">
        <v>1</v>
      </c>
      <c r="N353" s="47">
        <v>0.89454599187709505</v>
      </c>
      <c r="O353" s="47">
        <v>0.7158269127777297</v>
      </c>
      <c r="P353" s="47">
        <v>0.51240816905689768</v>
      </c>
      <c r="Q353" s="47">
        <v>0.36679555773808836</v>
      </c>
      <c r="R353" s="47">
        <v>0.36679555773808836</v>
      </c>
      <c r="S353" s="47">
        <v>0.36679555773808836</v>
      </c>
      <c r="T353" s="47">
        <v>0.36679555773808836</v>
      </c>
      <c r="U353" s="47">
        <v>0.36679555773808836</v>
      </c>
      <c r="V353" s="47">
        <v>0.36679555773808836</v>
      </c>
      <c r="W353" s="47">
        <v>0.36679555773808836</v>
      </c>
      <c r="X353" s="47">
        <v>1.4796192574712397</v>
      </c>
    </row>
    <row r="354" spans="1:24" x14ac:dyDescent="0.3">
      <c r="A354" s="38">
        <f t="shared" si="6"/>
        <v>52</v>
      </c>
      <c r="C354" s="41" t="s">
        <v>48</v>
      </c>
      <c r="D354" s="47">
        <v>2.7263143702357731</v>
      </c>
      <c r="E354" s="47">
        <v>2.578560168686288</v>
      </c>
      <c r="F354" s="47">
        <v>2.5217254681192909</v>
      </c>
      <c r="G354" s="47">
        <v>2.4388135924913352</v>
      </c>
      <c r="H354" s="47">
        <v>2.3066406637122432</v>
      </c>
      <c r="I354" s="47">
        <v>2.181630924098505</v>
      </c>
      <c r="J354" s="47">
        <v>1.9515691989074406</v>
      </c>
      <c r="K354" s="47">
        <v>1.5616701292178625</v>
      </c>
      <c r="L354" s="47">
        <v>1.3969857547260265</v>
      </c>
      <c r="M354" s="47">
        <v>1</v>
      </c>
      <c r="N354" s="47">
        <v>0.89454599187709349</v>
      </c>
      <c r="O354" s="47">
        <v>0.71582691277773092</v>
      </c>
      <c r="P354" s="47">
        <v>0.51240816905689768</v>
      </c>
      <c r="Q354" s="47">
        <v>0.36679555773808903</v>
      </c>
      <c r="R354" s="47">
        <v>0.36679555773808903</v>
      </c>
      <c r="S354" s="47">
        <v>0.36679555773808903</v>
      </c>
      <c r="T354" s="47">
        <v>0.36679555773808903</v>
      </c>
      <c r="U354" s="47">
        <v>0.36679555773808903</v>
      </c>
      <c r="V354" s="47">
        <v>0.36679555773808903</v>
      </c>
      <c r="W354" s="47">
        <v>0.36679555773808903</v>
      </c>
      <c r="X354" s="47">
        <v>1.4796192574712397</v>
      </c>
    </row>
    <row r="355" spans="1:24" x14ac:dyDescent="0.3">
      <c r="A355" s="38">
        <f t="shared" si="6"/>
        <v>53</v>
      </c>
      <c r="C355" s="41" t="s">
        <v>47</v>
      </c>
      <c r="D355" s="47">
        <v>2.7263143702357708</v>
      </c>
      <c r="E355" s="47">
        <v>2.578560168686288</v>
      </c>
      <c r="F355" s="47">
        <v>2.5217254681192864</v>
      </c>
      <c r="G355" s="47">
        <v>2.4388135924913374</v>
      </c>
      <c r="H355" s="47">
        <v>2.3066406637122472</v>
      </c>
      <c r="I355" s="47">
        <v>2.181630924098505</v>
      </c>
      <c r="J355" s="47">
        <v>1.9515691989074373</v>
      </c>
      <c r="K355" s="47">
        <v>1.5616701292178625</v>
      </c>
      <c r="L355" s="47">
        <v>1.396985754726024</v>
      </c>
      <c r="M355" s="47">
        <v>1</v>
      </c>
      <c r="N355" s="47">
        <v>0.89454599187709505</v>
      </c>
      <c r="O355" s="47">
        <v>0.7158269127777297</v>
      </c>
      <c r="P355" s="47">
        <v>0.51240816905689857</v>
      </c>
      <c r="Q355" s="47">
        <v>0.36679555773808903</v>
      </c>
      <c r="R355" s="47">
        <v>0.36679555773808903</v>
      </c>
      <c r="S355" s="47">
        <v>0.36679555773808903</v>
      </c>
      <c r="T355" s="47">
        <v>0.36679555773808903</v>
      </c>
      <c r="U355" s="47">
        <v>0.36679555773808903</v>
      </c>
      <c r="V355" s="47">
        <v>0.36679555773808903</v>
      </c>
      <c r="W355" s="47">
        <v>0.36679555773808903</v>
      </c>
      <c r="X355" s="47">
        <v>1.4796192574712397</v>
      </c>
    </row>
    <row r="356" spans="1:24" x14ac:dyDescent="0.3">
      <c r="A356" s="38">
        <f t="shared" si="6"/>
        <v>54</v>
      </c>
      <c r="C356" s="41" t="s">
        <v>46</v>
      </c>
      <c r="D356" s="47">
        <v>2.7263143702357757</v>
      </c>
      <c r="E356" s="47">
        <v>2.5785601686862902</v>
      </c>
      <c r="F356" s="47">
        <v>2.5217254681192909</v>
      </c>
      <c r="G356" s="47">
        <v>2.4388135924913419</v>
      </c>
      <c r="H356" s="47">
        <v>2.3066406637122512</v>
      </c>
      <c r="I356" s="47">
        <v>2.181630924098505</v>
      </c>
      <c r="J356" s="47">
        <v>1.9515691989074406</v>
      </c>
      <c r="K356" s="47">
        <v>1.5616701292178625</v>
      </c>
      <c r="L356" s="47">
        <v>1.396985754726024</v>
      </c>
      <c r="M356" s="47">
        <v>1</v>
      </c>
      <c r="N356" s="47">
        <v>0.89454599187709505</v>
      </c>
      <c r="O356" s="47">
        <v>0.7158269127777297</v>
      </c>
      <c r="P356" s="47">
        <v>0.51240816905689857</v>
      </c>
      <c r="Q356" s="47">
        <v>0.36679555773808836</v>
      </c>
      <c r="R356" s="47">
        <v>0.36679555773808836</v>
      </c>
      <c r="S356" s="47">
        <v>0.36679555773808836</v>
      </c>
      <c r="T356" s="47">
        <v>0.36679555773808836</v>
      </c>
      <c r="U356" s="47">
        <v>0.36679555773808836</v>
      </c>
      <c r="V356" s="47">
        <v>0.36679555773808836</v>
      </c>
      <c r="W356" s="47">
        <v>0.36679555773808836</v>
      </c>
      <c r="X356" s="47">
        <v>1.4796192574712397</v>
      </c>
    </row>
    <row r="357" spans="1:24" x14ac:dyDescent="0.3">
      <c r="A357" s="38">
        <f t="shared" si="6"/>
        <v>55</v>
      </c>
      <c r="C357" s="41" t="s">
        <v>45</v>
      </c>
      <c r="D357" s="47">
        <v>2.7263143702357708</v>
      </c>
      <c r="E357" s="47">
        <v>2.5785601686862858</v>
      </c>
      <c r="F357" s="47">
        <v>2.5217254681192864</v>
      </c>
      <c r="G357" s="47">
        <v>2.4388135924913352</v>
      </c>
      <c r="H357" s="47">
        <v>2.306640663712245</v>
      </c>
      <c r="I357" s="47">
        <v>2.181630924098501</v>
      </c>
      <c r="J357" s="47">
        <v>1.9515691989074373</v>
      </c>
      <c r="K357" s="47">
        <v>1.5616701292178596</v>
      </c>
      <c r="L357" s="47">
        <v>1.396985754726024</v>
      </c>
      <c r="M357" s="47">
        <v>1</v>
      </c>
      <c r="N357" s="47">
        <v>0.89454599187709505</v>
      </c>
      <c r="O357" s="47">
        <v>0.71582691277773092</v>
      </c>
      <c r="P357" s="47">
        <v>0.51240816905689857</v>
      </c>
      <c r="Q357" s="47">
        <v>0.36679555773808903</v>
      </c>
      <c r="R357" s="47">
        <v>0.36679555773808903</v>
      </c>
      <c r="S357" s="47">
        <v>0.36679555773808903</v>
      </c>
      <c r="T357" s="47">
        <v>0.36679555773808903</v>
      </c>
      <c r="U357" s="47">
        <v>0.36679555773808903</v>
      </c>
      <c r="V357" s="47">
        <v>0.36679555773808903</v>
      </c>
      <c r="W357" s="47">
        <v>0.36679555773808903</v>
      </c>
      <c r="X357" s="47">
        <v>1.479619257471237</v>
      </c>
    </row>
    <row r="358" spans="1:24" x14ac:dyDescent="0.3">
      <c r="A358" s="38">
        <f t="shared" si="6"/>
        <v>56</v>
      </c>
      <c r="C358" s="41" t="s">
        <v>44</v>
      </c>
      <c r="D358" s="47">
        <v>2.7263143702357731</v>
      </c>
      <c r="E358" s="47">
        <v>2.578560168686288</v>
      </c>
      <c r="F358" s="47">
        <v>2.5217254681192887</v>
      </c>
      <c r="G358" s="47">
        <v>2.4388135924913374</v>
      </c>
      <c r="H358" s="47">
        <v>2.306640663712245</v>
      </c>
      <c r="I358" s="47">
        <v>2.181630924098505</v>
      </c>
      <c r="J358" s="47">
        <v>1.9515691989074406</v>
      </c>
      <c r="K358" s="47">
        <v>1.5616701292178625</v>
      </c>
      <c r="L358" s="47">
        <v>1.3969857547260265</v>
      </c>
      <c r="M358" s="47">
        <v>1</v>
      </c>
      <c r="N358" s="47">
        <v>0.89454599187709349</v>
      </c>
      <c r="O358" s="47">
        <v>0.71582691277773092</v>
      </c>
      <c r="P358" s="47">
        <v>0.51240816905689768</v>
      </c>
      <c r="Q358" s="47">
        <v>0.36679555773808903</v>
      </c>
      <c r="R358" s="47">
        <v>0.36679555773808903</v>
      </c>
      <c r="S358" s="47">
        <v>0.36679555773808903</v>
      </c>
      <c r="T358" s="47">
        <v>0.36679555773808903</v>
      </c>
      <c r="U358" s="47">
        <v>0.36679555773808903</v>
      </c>
      <c r="V358" s="47">
        <v>0.36679555773808903</v>
      </c>
      <c r="W358" s="47">
        <v>0.36679555773808903</v>
      </c>
      <c r="X358" s="47">
        <v>1.4796192574712397</v>
      </c>
    </row>
    <row r="359" spans="1:24" x14ac:dyDescent="0.3">
      <c r="A359" s="38">
        <f t="shared" si="6"/>
        <v>57</v>
      </c>
      <c r="C359" s="41" t="s">
        <v>43</v>
      </c>
      <c r="D359" s="47">
        <v>2.7263143702357731</v>
      </c>
      <c r="E359" s="47">
        <v>2.578560168686288</v>
      </c>
      <c r="F359" s="47">
        <v>2.5217254681192887</v>
      </c>
      <c r="G359" s="47">
        <v>2.4388135924913374</v>
      </c>
      <c r="H359" s="47">
        <v>2.306640663712245</v>
      </c>
      <c r="I359" s="47">
        <v>2.1816309240985032</v>
      </c>
      <c r="J359" s="47">
        <v>1.9515691989074406</v>
      </c>
      <c r="K359" s="47">
        <v>1.5616701292178625</v>
      </c>
      <c r="L359" s="47">
        <v>1.3969857547260265</v>
      </c>
      <c r="M359" s="47">
        <v>1</v>
      </c>
      <c r="N359" s="47">
        <v>0.89454599187709349</v>
      </c>
      <c r="O359" s="47">
        <v>0.71582691277773092</v>
      </c>
      <c r="P359" s="47">
        <v>0.51240816905689768</v>
      </c>
      <c r="Q359" s="47">
        <v>0.36679555773808903</v>
      </c>
      <c r="R359" s="47">
        <v>0.36679555773808903</v>
      </c>
      <c r="S359" s="47">
        <v>0.36679555773808903</v>
      </c>
      <c r="T359" s="47">
        <v>0.36679555773808903</v>
      </c>
      <c r="U359" s="47">
        <v>0.36679555773808903</v>
      </c>
      <c r="V359" s="47">
        <v>0.36679555773808903</v>
      </c>
      <c r="W359" s="47">
        <v>0.36679555773808903</v>
      </c>
      <c r="X359" s="47">
        <v>1.4796192574712397</v>
      </c>
    </row>
    <row r="360" spans="1:24" x14ac:dyDescent="0.3">
      <c r="A360" s="38">
        <f t="shared" si="6"/>
        <v>58</v>
      </c>
      <c r="C360" s="41" t="s">
        <v>42</v>
      </c>
      <c r="D360" s="47">
        <v>2.7263143702357731</v>
      </c>
      <c r="E360" s="47">
        <v>2.578560168686288</v>
      </c>
      <c r="F360" s="47">
        <v>2.5217254681192887</v>
      </c>
      <c r="G360" s="47">
        <v>2.4388135924913374</v>
      </c>
      <c r="H360" s="47">
        <v>2.306640663712245</v>
      </c>
      <c r="I360" s="47">
        <v>2.1816309240985032</v>
      </c>
      <c r="J360" s="47">
        <v>1.9515691989074391</v>
      </c>
      <c r="K360" s="47">
        <v>1.5616701292178625</v>
      </c>
      <c r="L360" s="47">
        <v>1.396985754726024</v>
      </c>
      <c r="M360" s="47">
        <v>1</v>
      </c>
      <c r="N360" s="47">
        <v>0.89454599187709505</v>
      </c>
      <c r="O360" s="47">
        <v>0.7158269127777297</v>
      </c>
      <c r="P360" s="47">
        <v>0.51240816905689857</v>
      </c>
      <c r="Q360" s="47">
        <v>0.36679555773808836</v>
      </c>
      <c r="R360" s="47">
        <v>0.36679555773808836</v>
      </c>
      <c r="S360" s="47">
        <v>0.36679555773808836</v>
      </c>
      <c r="T360" s="47">
        <v>0.36679555773808836</v>
      </c>
      <c r="U360" s="47">
        <v>0.36679555773808836</v>
      </c>
      <c r="V360" s="47">
        <v>0.36679555773808836</v>
      </c>
      <c r="W360" s="47">
        <v>0.36679555773808836</v>
      </c>
      <c r="X360" s="47">
        <v>1.4796192574712397</v>
      </c>
    </row>
    <row r="361" spans="1:24" x14ac:dyDescent="0.3">
      <c r="A361" s="38">
        <f t="shared" si="6"/>
        <v>59</v>
      </c>
      <c r="C361" s="41" t="s">
        <v>41</v>
      </c>
      <c r="D361" s="47">
        <v>2.7263143702357731</v>
      </c>
      <c r="E361" s="47">
        <v>2.578560168686288</v>
      </c>
      <c r="F361" s="47">
        <v>2.5217254681192887</v>
      </c>
      <c r="G361" s="47">
        <v>2.4388135924913374</v>
      </c>
      <c r="H361" s="47">
        <v>2.306640663712245</v>
      </c>
      <c r="I361" s="47">
        <v>2.1816309240985032</v>
      </c>
      <c r="J361" s="47">
        <v>1.9515691989074391</v>
      </c>
      <c r="K361" s="47">
        <v>1.5616701292178596</v>
      </c>
      <c r="L361" s="47">
        <v>1.396985754726024</v>
      </c>
      <c r="M361" s="47">
        <v>1</v>
      </c>
      <c r="N361" s="47">
        <v>0.89454599187709505</v>
      </c>
      <c r="O361" s="47">
        <v>0.7158269127777297</v>
      </c>
      <c r="P361" s="47">
        <v>0.51240816905689857</v>
      </c>
      <c r="Q361" s="47">
        <v>0.36679555773808903</v>
      </c>
      <c r="R361" s="47">
        <v>0.36679555773808903</v>
      </c>
      <c r="S361" s="47">
        <v>0.36679555773808903</v>
      </c>
      <c r="T361" s="47">
        <v>0.36679555773808903</v>
      </c>
      <c r="U361" s="47">
        <v>0.36679555773808903</v>
      </c>
      <c r="V361" s="47">
        <v>0.36679555773808903</v>
      </c>
      <c r="W361" s="47">
        <v>0.36679555773808903</v>
      </c>
      <c r="X361" s="47">
        <v>1.479619257471237</v>
      </c>
    </row>
    <row r="362" spans="1:24" x14ac:dyDescent="0.3">
      <c r="A362" s="38">
        <f t="shared" si="6"/>
        <v>60</v>
      </c>
      <c r="C362" s="41" t="s">
        <v>40</v>
      </c>
      <c r="D362" s="47">
        <v>2.7263143702357708</v>
      </c>
      <c r="E362" s="47">
        <v>2.5785601686862858</v>
      </c>
      <c r="F362" s="47">
        <v>2.5217254681192864</v>
      </c>
      <c r="G362" s="47">
        <v>2.4388135924913352</v>
      </c>
      <c r="H362" s="47">
        <v>2.3066406637122432</v>
      </c>
      <c r="I362" s="47">
        <v>2.181630924098501</v>
      </c>
      <c r="J362" s="47">
        <v>1.9515691989074373</v>
      </c>
      <c r="K362" s="47">
        <v>1.5616701292178612</v>
      </c>
      <c r="L362" s="47">
        <v>1.396985754726024</v>
      </c>
      <c r="M362" s="47">
        <v>1</v>
      </c>
      <c r="N362" s="47">
        <v>0.89454599187709194</v>
      </c>
      <c r="O362" s="47">
        <v>0.71582691277773092</v>
      </c>
      <c r="P362" s="47">
        <v>0.51240816905689679</v>
      </c>
      <c r="Q362" s="47">
        <v>0.36679555773808903</v>
      </c>
      <c r="R362" s="47">
        <v>0.36679555773808903</v>
      </c>
      <c r="S362" s="47">
        <v>0.36679555773808903</v>
      </c>
      <c r="T362" s="47">
        <v>0.36679555773808903</v>
      </c>
      <c r="U362" s="47">
        <v>0.36679555773808903</v>
      </c>
      <c r="V362" s="47">
        <v>0.36679555773808903</v>
      </c>
      <c r="W362" s="47">
        <v>0.36679555773808903</v>
      </c>
      <c r="X362" s="47">
        <v>1.479619257471237</v>
      </c>
    </row>
    <row r="363" spans="1:24" x14ac:dyDescent="0.3">
      <c r="A363" s="38">
        <f t="shared" si="6"/>
        <v>61</v>
      </c>
      <c r="C363" s="41" t="s">
        <v>39</v>
      </c>
      <c r="D363" s="47">
        <v>2.7263143702357757</v>
      </c>
      <c r="E363" s="47">
        <v>2.5785601686862902</v>
      </c>
      <c r="F363" s="47">
        <v>2.5217254681192909</v>
      </c>
      <c r="G363" s="47">
        <v>2.4388135924913397</v>
      </c>
      <c r="H363" s="47">
        <v>2.3066406637122472</v>
      </c>
      <c r="I363" s="47">
        <v>2.181630924098505</v>
      </c>
      <c r="J363" s="47">
        <v>1.9515691989074406</v>
      </c>
      <c r="K363" s="47">
        <v>1.5616701292178625</v>
      </c>
      <c r="L363" s="47">
        <v>1.3969857547260265</v>
      </c>
      <c r="M363" s="47">
        <v>1</v>
      </c>
      <c r="N363" s="47">
        <v>0.89454599187709349</v>
      </c>
      <c r="O363" s="47">
        <v>0.71582691277773092</v>
      </c>
      <c r="P363" s="47">
        <v>0.51240816905689768</v>
      </c>
      <c r="Q363" s="47">
        <v>0.36679555773808903</v>
      </c>
      <c r="R363" s="47">
        <v>0.36679555773808903</v>
      </c>
      <c r="S363" s="47">
        <v>0.36679555773808903</v>
      </c>
      <c r="T363" s="47">
        <v>0.36679555773808903</v>
      </c>
      <c r="U363" s="47">
        <v>0.36679555773808903</v>
      </c>
      <c r="V363" s="47">
        <v>0.36679555773808903</v>
      </c>
      <c r="W363" s="47">
        <v>0.36679555773808903</v>
      </c>
      <c r="X363" s="47">
        <v>1.479619257471237</v>
      </c>
    </row>
    <row r="364" spans="1:24" x14ac:dyDescent="0.3">
      <c r="A364" s="38">
        <f t="shared" si="6"/>
        <v>62</v>
      </c>
      <c r="C364" s="41" t="s">
        <v>38</v>
      </c>
      <c r="D364" s="47">
        <v>2.7263143702357757</v>
      </c>
      <c r="E364" s="47">
        <v>2.5785601686862902</v>
      </c>
      <c r="F364" s="47">
        <v>2.5217254681192909</v>
      </c>
      <c r="G364" s="47">
        <v>2.4388135924913397</v>
      </c>
      <c r="H364" s="47">
        <v>2.3066406637122472</v>
      </c>
      <c r="I364" s="47">
        <v>2.181630924098505</v>
      </c>
      <c r="J364" s="47">
        <v>1.9515691989074406</v>
      </c>
      <c r="K364" s="47">
        <v>1.5616701292178625</v>
      </c>
      <c r="L364" s="47">
        <v>1.396985754726024</v>
      </c>
      <c r="M364" s="47">
        <v>1</v>
      </c>
      <c r="N364" s="47">
        <v>0.89454599187709505</v>
      </c>
      <c r="O364" s="47">
        <v>0.71582691277773092</v>
      </c>
      <c r="P364" s="47">
        <v>0.51240816905689945</v>
      </c>
      <c r="Q364" s="47">
        <v>0.36679555773808903</v>
      </c>
      <c r="R364" s="47">
        <v>0.36679555773808903</v>
      </c>
      <c r="S364" s="47">
        <v>0.36679555773808903</v>
      </c>
      <c r="T364" s="47">
        <v>0.36679555773808903</v>
      </c>
      <c r="U364" s="47">
        <v>0.36679555773808903</v>
      </c>
      <c r="V364" s="47">
        <v>0.36679555773808903</v>
      </c>
      <c r="W364" s="47">
        <v>0.36679555773808903</v>
      </c>
      <c r="X364" s="47">
        <v>1.479619257471237</v>
      </c>
    </row>
    <row r="365" spans="1:24" x14ac:dyDescent="0.3">
      <c r="A365" s="38">
        <f t="shared" si="6"/>
        <v>63</v>
      </c>
      <c r="C365" s="41" t="s">
        <v>37</v>
      </c>
      <c r="D365" s="47">
        <v>2.7263143702357779</v>
      </c>
      <c r="E365" s="47">
        <v>2.5785601686862929</v>
      </c>
      <c r="F365" s="47">
        <v>2.5217254681192931</v>
      </c>
      <c r="G365" s="47">
        <v>2.4388135924913419</v>
      </c>
      <c r="H365" s="47">
        <v>2.3066406637122494</v>
      </c>
      <c r="I365" s="47">
        <v>2.1816309240985072</v>
      </c>
      <c r="J365" s="47">
        <v>1.9515691989074424</v>
      </c>
      <c r="K365" s="47">
        <v>1.5616701292178639</v>
      </c>
      <c r="L365" s="47">
        <v>1.3969857547260254</v>
      </c>
      <c r="M365" s="47">
        <v>1</v>
      </c>
      <c r="N365" s="47">
        <v>0.8945459918770966</v>
      </c>
      <c r="O365" s="47">
        <v>0.71582691277773092</v>
      </c>
      <c r="P365" s="47">
        <v>0.51240816905689945</v>
      </c>
      <c r="Q365" s="47">
        <v>0.36679555773808903</v>
      </c>
      <c r="R365" s="47">
        <v>0.36679555773808903</v>
      </c>
      <c r="S365" s="47">
        <v>0.36679555773808903</v>
      </c>
      <c r="T365" s="47">
        <v>0.36679555773808903</v>
      </c>
      <c r="U365" s="47">
        <v>0.36679555773808903</v>
      </c>
      <c r="V365" s="47">
        <v>0.36679555773808903</v>
      </c>
      <c r="W365" s="47">
        <v>0.36679555773808903</v>
      </c>
      <c r="X365" s="47">
        <v>1.4796192574712383</v>
      </c>
    </row>
    <row r="366" spans="1:24" x14ac:dyDescent="0.3">
      <c r="A366" s="38">
        <f t="shared" si="6"/>
        <v>64</v>
      </c>
      <c r="C366" s="41" t="s">
        <v>36</v>
      </c>
      <c r="D366" s="47">
        <v>2.7263143702357806</v>
      </c>
      <c r="E366" s="47">
        <v>2.5785601686862951</v>
      </c>
      <c r="F366" s="47">
        <v>2.5217254681192953</v>
      </c>
      <c r="G366" s="47">
        <v>2.4388135924913441</v>
      </c>
      <c r="H366" s="47">
        <v>2.3066406637122512</v>
      </c>
      <c r="I366" s="47">
        <v>2.181630924098509</v>
      </c>
      <c r="J366" s="47">
        <v>1.9515691989074442</v>
      </c>
      <c r="K366" s="47">
        <v>1.5616701292178652</v>
      </c>
      <c r="L366" s="47">
        <v>1.3969857547260265</v>
      </c>
      <c r="M366" s="47">
        <v>1</v>
      </c>
      <c r="N366" s="47">
        <v>0.89454599187709505</v>
      </c>
      <c r="O366" s="47">
        <v>0.71582691277773347</v>
      </c>
      <c r="P366" s="47">
        <v>0.51240816905689857</v>
      </c>
      <c r="Q366" s="47">
        <v>0.36679555773808964</v>
      </c>
      <c r="R366" s="47">
        <v>0.36679555773808964</v>
      </c>
      <c r="S366" s="47">
        <v>0.36679555773808964</v>
      </c>
      <c r="T366" s="47">
        <v>0.36679555773808964</v>
      </c>
      <c r="U366" s="47">
        <v>0.36679555773808964</v>
      </c>
      <c r="V366" s="47">
        <v>0.36679555773808964</v>
      </c>
      <c r="W366" s="47">
        <v>0.36679555773808964</v>
      </c>
      <c r="X366" s="47">
        <v>1.4796192574712397</v>
      </c>
    </row>
    <row r="367" spans="1:24" x14ac:dyDescent="0.3">
      <c r="A367" s="38">
        <f t="shared" si="6"/>
        <v>65</v>
      </c>
      <c r="C367" s="41" t="s">
        <v>35</v>
      </c>
      <c r="D367" s="47">
        <v>2.7263143702357806</v>
      </c>
      <c r="E367" s="47">
        <v>2.5785601686862951</v>
      </c>
      <c r="F367" s="47">
        <v>2.5217254681192953</v>
      </c>
      <c r="G367" s="47">
        <v>2.4388135924913441</v>
      </c>
      <c r="H367" s="47">
        <v>2.3066406637122512</v>
      </c>
      <c r="I367" s="47">
        <v>2.181630924098509</v>
      </c>
      <c r="J367" s="47">
        <v>1.9515691989074442</v>
      </c>
      <c r="K367" s="47">
        <v>1.5616701292178652</v>
      </c>
      <c r="L367" s="47">
        <v>1.3969857547260265</v>
      </c>
      <c r="M367" s="47">
        <v>1</v>
      </c>
      <c r="N367" s="47">
        <v>0.89454599187709505</v>
      </c>
      <c r="O367" s="47">
        <v>0.71582691277773225</v>
      </c>
      <c r="P367" s="47">
        <v>0.51240816905689945</v>
      </c>
      <c r="Q367" s="47">
        <v>0.36679555773808964</v>
      </c>
      <c r="R367" s="47">
        <v>0.36679555773808964</v>
      </c>
      <c r="S367" s="47">
        <v>0.36679555773808964</v>
      </c>
      <c r="T367" s="47">
        <v>0.36679555773808964</v>
      </c>
      <c r="U367" s="47">
        <v>0.36679555773808964</v>
      </c>
      <c r="V367" s="47">
        <v>0.36679555773808964</v>
      </c>
      <c r="W367" s="47">
        <v>0.36679555773808964</v>
      </c>
      <c r="X367" s="47">
        <v>1.4796192574712397</v>
      </c>
    </row>
    <row r="368" spans="1:24" x14ac:dyDescent="0.3">
      <c r="A368" s="38">
        <f t="shared" si="6"/>
        <v>66</v>
      </c>
      <c r="C368" s="41" t="s">
        <v>34</v>
      </c>
      <c r="D368" s="47">
        <v>2.6664404919015943</v>
      </c>
      <c r="E368" s="47">
        <v>2.5250443627923209</v>
      </c>
      <c r="F368" s="47">
        <v>2.4706080915303246</v>
      </c>
      <c r="G368" s="47">
        <v>2.3911461941242456</v>
      </c>
      <c r="H368" s="47">
        <v>2.2643483837060496</v>
      </c>
      <c r="I368" s="47">
        <v>2.1442744134137111</v>
      </c>
      <c r="J368" s="47">
        <v>1.9228906920535251</v>
      </c>
      <c r="K368" s="47">
        <v>1.5463331446115502</v>
      </c>
      <c r="L368" s="47">
        <v>1.3866833423869795</v>
      </c>
      <c r="M368" s="47">
        <v>1</v>
      </c>
      <c r="N368" s="47">
        <v>0.89675588162816244</v>
      </c>
      <c r="O368" s="47">
        <v>0.72114517383517451</v>
      </c>
      <c r="P368" s="47">
        <v>0.52005036174576635</v>
      </c>
      <c r="Q368" s="47">
        <v>0.37503180852419565</v>
      </c>
      <c r="R368" s="47">
        <v>0.37503180852419565</v>
      </c>
      <c r="S368" s="47">
        <v>0.37503180852419565</v>
      </c>
      <c r="T368" s="47">
        <v>0.37503180852419565</v>
      </c>
      <c r="U368" s="47">
        <v>0.37503180852419565</v>
      </c>
      <c r="V368" s="47">
        <v>0.37503180852419565</v>
      </c>
      <c r="W368" s="47">
        <v>0.37503180852419565</v>
      </c>
      <c r="X368" s="47">
        <v>1.4796192574712397</v>
      </c>
    </row>
    <row r="369" spans="1:24" x14ac:dyDescent="0.3">
      <c r="A369" s="38">
        <f t="shared" si="6"/>
        <v>67</v>
      </c>
      <c r="C369" s="41" t="s">
        <v>33</v>
      </c>
      <c r="D369" s="47">
        <v>2.6078815321057549</v>
      </c>
      <c r="E369" s="47">
        <v>2.4726392315745715</v>
      </c>
      <c r="F369" s="47">
        <v>2.4205269047337712</v>
      </c>
      <c r="G369" s="47">
        <v>2.3444104704345756</v>
      </c>
      <c r="H369" s="47">
        <v>2.2228315330834816</v>
      </c>
      <c r="I369" s="47">
        <v>2.1075575658704357</v>
      </c>
      <c r="J369" s="47">
        <v>1.8946336187597554</v>
      </c>
      <c r="K369" s="47">
        <v>1.5311467827855623</v>
      </c>
      <c r="L369" s="47">
        <v>1.3764569077017119</v>
      </c>
      <c r="M369" s="47">
        <v>1</v>
      </c>
      <c r="N369" s="47">
        <v>0.8989712306991049</v>
      </c>
      <c r="O369" s="47">
        <v>0.72650294709895047</v>
      </c>
      <c r="P369" s="47">
        <v>0.52780653214346096</v>
      </c>
      <c r="Q369" s="47">
        <v>0.38345300110030034</v>
      </c>
      <c r="R369" s="47">
        <v>0.38345300110030034</v>
      </c>
      <c r="S369" s="47">
        <v>0.38345300110030034</v>
      </c>
      <c r="T369" s="47">
        <v>0.38345300110030034</v>
      </c>
      <c r="U369" s="47">
        <v>0.38345300110030034</v>
      </c>
      <c r="V369" s="47">
        <v>0.38345300110030034</v>
      </c>
      <c r="W369" s="47">
        <v>0.38345300110030034</v>
      </c>
      <c r="X369" s="47">
        <v>1.4796192574712397</v>
      </c>
    </row>
    <row r="370" spans="1:24" x14ac:dyDescent="0.3">
      <c r="A370" s="38">
        <f t="shared" si="6"/>
        <v>68</v>
      </c>
      <c r="C370" s="41" t="s">
        <v>32</v>
      </c>
      <c r="D370" s="47">
        <v>2.550608613300811</v>
      </c>
      <c r="E370" s="47">
        <v>2.4213217239322424</v>
      </c>
      <c r="F370" s="47">
        <v>2.3714609033401759</v>
      </c>
      <c r="G370" s="47">
        <v>2.2985882115402281</v>
      </c>
      <c r="H370" s="47">
        <v>2.1820758943389182</v>
      </c>
      <c r="I370" s="47">
        <v>2.0714694283864152</v>
      </c>
      <c r="J370" s="47">
        <v>1.8667917860173231</v>
      </c>
      <c r="K370" s="47">
        <v>1.5161095644907165</v>
      </c>
      <c r="L370" s="47">
        <v>1.366305890354472</v>
      </c>
      <c r="M370" s="47">
        <v>1</v>
      </c>
      <c r="N370" s="47">
        <v>0.9011920525766457</v>
      </c>
      <c r="O370" s="47">
        <v>0.73190052612637391</v>
      </c>
      <c r="P370" s="47">
        <v>0.53567838014406299</v>
      </c>
      <c r="Q370" s="47">
        <v>0.39206328826196341</v>
      </c>
      <c r="R370" s="47">
        <v>0.39206328826196341</v>
      </c>
      <c r="S370" s="47">
        <v>0.39206328826196341</v>
      </c>
      <c r="T370" s="47">
        <v>0.39206328826196341</v>
      </c>
      <c r="U370" s="47">
        <v>0.39206328826196341</v>
      </c>
      <c r="V370" s="47">
        <v>0.39206328826196341</v>
      </c>
      <c r="W370" s="47">
        <v>0.39206328826196341</v>
      </c>
      <c r="X370" s="47">
        <v>1.4796192574712397</v>
      </c>
    </row>
    <row r="371" spans="1:24" x14ac:dyDescent="0.3">
      <c r="A371" s="38">
        <f t="shared" si="6"/>
        <v>69</v>
      </c>
      <c r="C371" s="41" t="s">
        <v>31</v>
      </c>
      <c r="D371" s="47">
        <v>2.4945934921327808</v>
      </c>
      <c r="E371" s="47">
        <v>2.3710692671703604</v>
      </c>
      <c r="F371" s="47">
        <v>2.3233895087357235</v>
      </c>
      <c r="G371" s="47">
        <v>2.2536615634771109</v>
      </c>
      <c r="H371" s="47">
        <v>2.1420675106448392</v>
      </c>
      <c r="I371" s="47">
        <v>2.0359992354312428</v>
      </c>
      <c r="J371" s="47">
        <v>1.8393590918243068</v>
      </c>
      <c r="K371" s="47">
        <v>1.5012200250053664</v>
      </c>
      <c r="L371" s="47">
        <v>1.3562297341616973</v>
      </c>
      <c r="M371" s="47">
        <v>1</v>
      </c>
      <c r="N371" s="47">
        <v>0.90341836078082516</v>
      </c>
      <c r="O371" s="47">
        <v>0.73733820665575767</v>
      </c>
      <c r="P371" s="47">
        <v>0.54366763099432824</v>
      </c>
      <c r="Q371" s="47">
        <v>0.40086691605414254</v>
      </c>
      <c r="R371" s="47">
        <v>0.40086691605414254</v>
      </c>
      <c r="S371" s="47">
        <v>0.40086691605414254</v>
      </c>
      <c r="T371" s="47">
        <v>0.40086691605414254</v>
      </c>
      <c r="U371" s="47">
        <v>0.40086691605414254</v>
      </c>
      <c r="V371" s="47">
        <v>0.40086691605414254</v>
      </c>
      <c r="W371" s="47">
        <v>0.40086691605414254</v>
      </c>
      <c r="X371" s="47">
        <v>1.4796192574712397</v>
      </c>
    </row>
    <row r="372" spans="1:24" x14ac:dyDescent="0.3">
      <c r="A372" s="38">
        <f t="shared" si="6"/>
        <v>70</v>
      </c>
      <c r="C372" s="41" t="s">
        <v>30</v>
      </c>
      <c r="D372" s="47">
        <v>2.4398085455133316</v>
      </c>
      <c r="E372" s="47">
        <v>2.3218597570708934</v>
      </c>
      <c r="F372" s="47">
        <v>2.2762925594514396</v>
      </c>
      <c r="G372" s="47">
        <v>2.2096130212426339</v>
      </c>
      <c r="H372" s="47">
        <v>2.102792681072307</v>
      </c>
      <c r="I372" s="47">
        <v>2.0011364058148868</v>
      </c>
      <c r="J372" s="47">
        <v>1.8123295238483279</v>
      </c>
      <c r="K372" s="47">
        <v>1.4864767139927324</v>
      </c>
      <c r="L372" s="47">
        <v>1.3462278870415394</v>
      </c>
      <c r="M372" s="47">
        <v>1</v>
      </c>
      <c r="N372" s="47">
        <v>0.90565016886508809</v>
      </c>
      <c r="O372" s="47">
        <v>0.74281628662261157</v>
      </c>
      <c r="P372" s="47">
        <v>0.55177603567180578</v>
      </c>
      <c r="Q372" s="47">
        <v>0.40986822586507643</v>
      </c>
      <c r="R372" s="47">
        <v>0.40986822586507643</v>
      </c>
      <c r="S372" s="47">
        <v>0.40986822586507643</v>
      </c>
      <c r="T372" s="47">
        <v>0.40986822586507643</v>
      </c>
      <c r="U372" s="47">
        <v>0.40986822586507643</v>
      </c>
      <c r="V372" s="47">
        <v>0.40986822586507643</v>
      </c>
      <c r="W372" s="47">
        <v>0.40986822586507643</v>
      </c>
      <c r="X372" s="47">
        <v>1.4796192574712397</v>
      </c>
    </row>
    <row r="373" spans="1:24" x14ac:dyDescent="0.3">
      <c r="A373" s="38">
        <f t="shared" si="6"/>
        <v>71</v>
      </c>
      <c r="C373" s="41" t="s">
        <v>29</v>
      </c>
      <c r="D373" s="47">
        <v>2.3862267569978202</v>
      </c>
      <c r="E373" s="47">
        <v>2.2736715481698981</v>
      </c>
      <c r="F373" s="47">
        <v>2.2301503027073175</v>
      </c>
      <c r="G373" s="47">
        <v>2.166425421975112</v>
      </c>
      <c r="H373" s="47">
        <v>2.0642379558990429</v>
      </c>
      <c r="I373" s="47">
        <v>1.966870539531179</v>
      </c>
      <c r="J373" s="47">
        <v>1.7856971581088288</v>
      </c>
      <c r="K373" s="47">
        <v>1.4718781953596263</v>
      </c>
      <c r="L373" s="47">
        <v>1.336299800983608</v>
      </c>
      <c r="M373" s="47">
        <v>1</v>
      </c>
      <c r="N373" s="47">
        <v>0.90788749041635652</v>
      </c>
      <c r="O373" s="47">
        <v>0.74833506617596779</v>
      </c>
      <c r="P373" s="47">
        <v>0.56000537126859007</v>
      </c>
      <c r="Q373" s="47">
        <v>0.41907165656717776</v>
      </c>
      <c r="R373" s="47">
        <v>0.41907165656717776</v>
      </c>
      <c r="S373" s="47">
        <v>0.41907165656717776</v>
      </c>
      <c r="T373" s="47">
        <v>0.41907165656717776</v>
      </c>
      <c r="U373" s="47">
        <v>0.41907165656717776</v>
      </c>
      <c r="V373" s="47">
        <v>0.41907165656717776</v>
      </c>
      <c r="W373" s="47">
        <v>0.41907165656717776</v>
      </c>
      <c r="X373" s="47">
        <v>1.4796192574712397</v>
      </c>
    </row>
    <row r="374" spans="1:24" x14ac:dyDescent="0.3">
      <c r="A374" s="38">
        <f t="shared" si="6"/>
        <v>72</v>
      </c>
      <c r="C374" s="41" t="s">
        <v>28</v>
      </c>
      <c r="D374" s="47">
        <v>2.3338217034625215</v>
      </c>
      <c r="E374" s="47">
        <v>2.2264834442364934</v>
      </c>
      <c r="F374" s="47">
        <v>2.184943386127888</v>
      </c>
      <c r="G374" s="47">
        <v>2.1240819382665435</v>
      </c>
      <c r="H374" s="47">
        <v>2.0263901320035744</v>
      </c>
      <c r="I374" s="47">
        <v>1.933191414655387</v>
      </c>
      <c r="J374" s="47">
        <v>1.7594561576787573</v>
      </c>
      <c r="K374" s="47">
        <v>1.4574230471165686</v>
      </c>
      <c r="L374" s="47">
        <v>1.3264449320189506</v>
      </c>
      <c r="M374" s="47">
        <v>1</v>
      </c>
      <c r="N374" s="47">
        <v>0.91013033905512142</v>
      </c>
      <c r="O374" s="47">
        <v>0.75389484769482618</v>
      </c>
      <c r="P374" s="47">
        <v>0.56835744138080568</v>
      </c>
      <c r="Q374" s="47">
        <v>0.42848174670600353</v>
      </c>
      <c r="R374" s="47">
        <v>0.42848174670600353</v>
      </c>
      <c r="S374" s="47">
        <v>0.42848174670600353</v>
      </c>
      <c r="T374" s="47">
        <v>0.42848174670600353</v>
      </c>
      <c r="U374" s="47">
        <v>0.42848174670600353</v>
      </c>
      <c r="V374" s="47">
        <v>0.42848174670600353</v>
      </c>
      <c r="W374" s="47">
        <v>0.42848174670600353</v>
      </c>
      <c r="X374" s="47">
        <v>1.4796192574712397</v>
      </c>
    </row>
    <row r="375" spans="1:24" x14ac:dyDescent="0.3">
      <c r="A375" s="38">
        <f t="shared" si="6"/>
        <v>73</v>
      </c>
      <c r="C375" s="41" t="s">
        <v>27</v>
      </c>
      <c r="D375" s="47">
        <v>2.2825675420744078</v>
      </c>
      <c r="E375" s="47">
        <v>2.1802746889493863</v>
      </c>
      <c r="F375" s="47">
        <v>2.1406528496256825</v>
      </c>
      <c r="G375" s="47">
        <v>2.0825660716060352</v>
      </c>
      <c r="H375" s="47">
        <v>1.9892362483437871</v>
      </c>
      <c r="I375" s="47">
        <v>1.9000889842948663</v>
      </c>
      <c r="J375" s="47">
        <v>1.7336007714052861</v>
      </c>
      <c r="K375" s="47">
        <v>1.443109861239273</v>
      </c>
      <c r="L375" s="47">
        <v>1.3166627401902455</v>
      </c>
      <c r="M375" s="47">
        <v>1</v>
      </c>
      <c r="N375" s="47">
        <v>0.9123787284355187</v>
      </c>
      <c r="O375" s="47">
        <v>0.75949593580472186</v>
      </c>
      <c r="P375" s="47">
        <v>0.57683407650389029</v>
      </c>
      <c r="Q375" s="47">
        <v>0.43810313673837503</v>
      </c>
      <c r="R375" s="47">
        <v>0.43810313673837503</v>
      </c>
      <c r="S375" s="47">
        <v>0.43810313673837503</v>
      </c>
      <c r="T375" s="47">
        <v>0.43810313673837503</v>
      </c>
      <c r="U375" s="47">
        <v>0.43810313673837503</v>
      </c>
      <c r="V375" s="47">
        <v>0.43810313673837503</v>
      </c>
      <c r="W375" s="47">
        <v>0.43810313673837503</v>
      </c>
      <c r="X375" s="47">
        <v>1.4796192574712397</v>
      </c>
    </row>
    <row r="376" spans="1:24" x14ac:dyDescent="0.3">
      <c r="A376" s="38">
        <f t="shared" si="6"/>
        <v>74</v>
      </c>
      <c r="C376" s="41" t="s">
        <v>26</v>
      </c>
      <c r="D376" s="47">
        <v>2.2324389975471304</v>
      </c>
      <c r="E376" s="47">
        <v>2.135024956766947</v>
      </c>
      <c r="F376" s="47">
        <v>2.0972601174492596</v>
      </c>
      <c r="G376" s="47">
        <v>2.0418616459514141</v>
      </c>
      <c r="H376" s="47">
        <v>1.9527635815184123</v>
      </c>
      <c r="I376" s="47">
        <v>1.8675533735919692</v>
      </c>
      <c r="J376" s="47">
        <v>1.7081253326493679</v>
      </c>
      <c r="K376" s="47">
        <v>1.4289372435315044</v>
      </c>
      <c r="L376" s="47">
        <v>1.3069526895222225</v>
      </c>
      <c r="M376" s="47">
        <v>1</v>
      </c>
      <c r="N376" s="47">
        <v>0.91463267224541867</v>
      </c>
      <c r="O376" s="47">
        <v>0.7651386373944169</v>
      </c>
      <c r="P376" s="47">
        <v>0.58543713443378453</v>
      </c>
      <c r="Q376" s="47">
        <v>0.44794057132075793</v>
      </c>
      <c r="R376" s="47">
        <v>0.44794057132075793</v>
      </c>
      <c r="S376" s="47">
        <v>0.44794057132075793</v>
      </c>
      <c r="T376" s="47">
        <v>0.44794057132075793</v>
      </c>
      <c r="U376" s="47">
        <v>0.44794057132075793</v>
      </c>
      <c r="V376" s="47">
        <v>0.44794057132075793</v>
      </c>
      <c r="W376" s="47">
        <v>0.44794057132075793</v>
      </c>
      <c r="X376" s="47">
        <v>1.4796192574712397</v>
      </c>
    </row>
    <row r="377" spans="1:24" x14ac:dyDescent="0.3">
      <c r="A377" s="38">
        <f t="shared" si="6"/>
        <v>75</v>
      </c>
      <c r="C377" s="41" t="s">
        <v>25</v>
      </c>
      <c r="D377" s="47">
        <v>2.1834113496768413</v>
      </c>
      <c r="E377" s="47">
        <v>2.0907143439867375</v>
      </c>
      <c r="F377" s="47">
        <v>2.0547469903923967</v>
      </c>
      <c r="G377" s="47">
        <v>2.0019528014264685</v>
      </c>
      <c r="H377" s="47">
        <v>1.9169596414098664</v>
      </c>
      <c r="I377" s="47">
        <v>1.8355748767782394</v>
      </c>
      <c r="J377" s="47">
        <v>1.6830242580437829</v>
      </c>
      <c r="K377" s="47">
        <v>1.4149038134892655</v>
      </c>
      <c r="L377" s="47">
        <v>1.2973142479922837</v>
      </c>
      <c r="M377" s="47">
        <v>1</v>
      </c>
      <c r="N377" s="47">
        <v>0.91689218420650243</v>
      </c>
      <c r="O377" s="47">
        <v>0.7708232616327112</v>
      </c>
      <c r="P377" s="47">
        <v>0.59416850067409166</v>
      </c>
      <c r="Q377" s="47">
        <v>0.45799890164902107</v>
      </c>
      <c r="R377" s="47">
        <v>0.45799890164902107</v>
      </c>
      <c r="S377" s="47">
        <v>0.45799890164902107</v>
      </c>
      <c r="T377" s="47">
        <v>0.45799890164902107</v>
      </c>
      <c r="U377" s="47">
        <v>0.45799890164902107</v>
      </c>
      <c r="V377" s="47">
        <v>0.45799890164902107</v>
      </c>
      <c r="W377" s="47">
        <v>0.45799890164902107</v>
      </c>
      <c r="X377" s="47">
        <v>1.4796192574712397</v>
      </c>
    </row>
    <row r="378" spans="1:24" x14ac:dyDescent="0.3">
      <c r="A378" s="38">
        <f t="shared" si="6"/>
        <v>76</v>
      </c>
      <c r="C378" s="41" t="s">
        <v>24</v>
      </c>
      <c r="D378" s="47">
        <v>2.1354604211517789</v>
      </c>
      <c r="E378" s="47">
        <v>2.0473233599906031</v>
      </c>
      <c r="F378" s="47">
        <v>2.0130956381612313</v>
      </c>
      <c r="G378" s="47">
        <v>1.9628239881413836</v>
      </c>
      <c r="H378" s="47">
        <v>1.8818121669070047</v>
      </c>
      <c r="I378" s="47">
        <v>1.8041439542790818</v>
      </c>
      <c r="J378" s="47">
        <v>1.6582920462694635</v>
      </c>
      <c r="K378" s="47">
        <v>1.4010082041663368</v>
      </c>
      <c r="L378" s="47">
        <v>1.2877468875013696</v>
      </c>
      <c r="M378" s="47">
        <v>1</v>
      </c>
      <c r="N378" s="47">
        <v>0.91915727807435454</v>
      </c>
      <c r="O378" s="47">
        <v>0.77655011998538992</v>
      </c>
      <c r="P378" s="47">
        <v>0.60303008884932285</v>
      </c>
      <c r="Q378" s="47">
        <v>0.46828308785074202</v>
      </c>
      <c r="R378" s="47">
        <v>0.46828308785074202</v>
      </c>
      <c r="S378" s="47">
        <v>0.46828308785074202</v>
      </c>
      <c r="T378" s="47">
        <v>0.46828308785074202</v>
      </c>
      <c r="U378" s="47">
        <v>0.46828308785074202</v>
      </c>
      <c r="V378" s="47">
        <v>0.46828308785074202</v>
      </c>
      <c r="W378" s="47">
        <v>0.46828308785074202</v>
      </c>
      <c r="X378" s="47">
        <v>1.4796192574712397</v>
      </c>
    </row>
    <row r="379" spans="1:24" x14ac:dyDescent="0.3">
      <c r="A379" s="38">
        <f t="shared" si="6"/>
        <v>77</v>
      </c>
      <c r="C379" s="41" t="s">
        <v>23</v>
      </c>
      <c r="D379" s="47">
        <v>2.0885625656295455</v>
      </c>
      <c r="E379" s="47">
        <v>2.0048329186714575</v>
      </c>
      <c r="F379" s="47">
        <v>1.9722885918961026</v>
      </c>
      <c r="G379" s="47">
        <v>1.924459960133958</v>
      </c>
      <c r="H379" s="47">
        <v>1.8473091217062751</v>
      </c>
      <c r="I379" s="47">
        <v>1.7732512298679706</v>
      </c>
      <c r="J379" s="47">
        <v>1.6339232768497796</v>
      </c>
      <c r="K379" s="47">
        <v>1.3872490620411173</v>
      </c>
      <c r="L379" s="47">
        <v>1.2782500838450117</v>
      </c>
      <c r="M379" s="47">
        <v>1</v>
      </c>
      <c r="N379" s="47">
        <v>0.92142796763853663</v>
      </c>
      <c r="O379" s="47">
        <v>0.78231952623227929</v>
      </c>
      <c r="P379" s="47">
        <v>0.61202384112429797</v>
      </c>
      <c r="Q379" s="47">
        <v>0.47879820143122054</v>
      </c>
      <c r="R379" s="47">
        <v>0.47879820143122054</v>
      </c>
      <c r="S379" s="47">
        <v>0.47879820143122054</v>
      </c>
      <c r="T379" s="47">
        <v>0.47879820143122054</v>
      </c>
      <c r="U379" s="47">
        <v>0.47879820143122054</v>
      </c>
      <c r="V379" s="47">
        <v>0.47879820143122054</v>
      </c>
      <c r="W379" s="47">
        <v>0.47879820143122054</v>
      </c>
      <c r="X379" s="47">
        <v>1.4796192574712397</v>
      </c>
    </row>
    <row r="380" spans="1:24" x14ac:dyDescent="0.3">
      <c r="A380" s="38">
        <f t="shared" si="6"/>
        <v>78</v>
      </c>
      <c r="C380" s="41" t="s">
        <v>22</v>
      </c>
      <c r="D380" s="47">
        <v>2.0426946560762445</v>
      </c>
      <c r="E380" s="47">
        <v>1.9632243300380046</v>
      </c>
      <c r="F380" s="47">
        <v>1.9323087368449998</v>
      </c>
      <c r="G380" s="47">
        <v>1.8868457694292382</v>
      </c>
      <c r="H380" s="47">
        <v>1.8134386901898738</v>
      </c>
      <c r="I380" s="47">
        <v>1.7428874878694183</v>
      </c>
      <c r="J380" s="47">
        <v>1.6099126089625495</v>
      </c>
      <c r="K380" s="47">
        <v>1.3736250468847888</v>
      </c>
      <c r="L380" s="47">
        <v>1.2688233166846166</v>
      </c>
      <c r="M380" s="47">
        <v>1</v>
      </c>
      <c r="N380" s="47">
        <v>0.92370426672267691</v>
      </c>
      <c r="O380" s="47">
        <v>0.78813179648444665</v>
      </c>
      <c r="P380" s="47">
        <v>0.62115172862980128</v>
      </c>
      <c r="Q380" s="47">
        <v>0.48954942777442473</v>
      </c>
      <c r="R380" s="47">
        <v>0.48954942777442473</v>
      </c>
      <c r="S380" s="47">
        <v>0.48954942777442473</v>
      </c>
      <c r="T380" s="47">
        <v>0.48954942777442473</v>
      </c>
      <c r="U380" s="47">
        <v>0.48954942777442473</v>
      </c>
      <c r="V380" s="47">
        <v>0.48954942777442473</v>
      </c>
      <c r="W380" s="47">
        <v>0.48954942777442473</v>
      </c>
      <c r="X380" s="47">
        <v>1.4796192574712397</v>
      </c>
    </row>
    <row r="381" spans="1:24" x14ac:dyDescent="0.3">
      <c r="A381" s="38">
        <f t="shared" si="6"/>
        <v>79</v>
      </c>
      <c r="C381" s="41" t="s">
        <v>21</v>
      </c>
      <c r="D381" s="47">
        <v>1.9978340733617064</v>
      </c>
      <c r="E381" s="47">
        <v>1.9224792919937057</v>
      </c>
      <c r="F381" s="47">
        <v>1.8931393051855236</v>
      </c>
      <c r="G381" s="47">
        <v>1.8499667602152641</v>
      </c>
      <c r="H381" s="47">
        <v>1.7801892733794737</v>
      </c>
      <c r="I381" s="47">
        <v>1.7130436704098289</v>
      </c>
      <c r="J381" s="47">
        <v>1.5862547802695224</v>
      </c>
      <c r="K381" s="47">
        <v>1.3601348316307709</v>
      </c>
      <c r="L381" s="47">
        <v>1.2594660695189546</v>
      </c>
      <c r="M381" s="47">
        <v>1</v>
      </c>
      <c r="N381" s="47">
        <v>0.92598618918455622</v>
      </c>
      <c r="O381" s="47">
        <v>0.79398724920151675</v>
      </c>
      <c r="P381" s="47">
        <v>0.63041575189459198</v>
      </c>
      <c r="Q381" s="47">
        <v>0.50054206870009299</v>
      </c>
      <c r="R381" s="47">
        <v>0.50054206870009299</v>
      </c>
      <c r="S381" s="47">
        <v>0.50054206870009299</v>
      </c>
      <c r="T381" s="47">
        <v>0.50054206870009299</v>
      </c>
      <c r="U381" s="47">
        <v>0.50054206870009299</v>
      </c>
      <c r="V381" s="47">
        <v>0.50054206870009299</v>
      </c>
      <c r="W381" s="47">
        <v>0.50054206870009299</v>
      </c>
      <c r="X381" s="47">
        <v>1.4796192574712397</v>
      </c>
    </row>
    <row r="382" spans="1:24" x14ac:dyDescent="0.3">
      <c r="A382" s="38">
        <f t="shared" si="6"/>
        <v>80</v>
      </c>
      <c r="C382" s="41" t="s">
        <v>20</v>
      </c>
      <c r="D382" s="47">
        <v>1.9539586951051611</v>
      </c>
      <c r="E382" s="47">
        <v>1.8825798822863358</v>
      </c>
      <c r="F382" s="47">
        <v>1.8547638689923351</v>
      </c>
      <c r="G382" s="47">
        <v>1.8138085631326468</v>
      </c>
      <c r="H382" s="47">
        <v>1.7475494849641275</v>
      </c>
      <c r="I382" s="47">
        <v>1.6837108747154197</v>
      </c>
      <c r="J382" s="47">
        <v>1.5629446057630334</v>
      </c>
      <c r="K382" s="47">
        <v>1.3467771022454482</v>
      </c>
      <c r="L382" s="47">
        <v>1.2501778296558588</v>
      </c>
      <c r="M382" s="47">
        <v>1</v>
      </c>
      <c r="N382" s="47">
        <v>0.92827374891618519</v>
      </c>
      <c r="O382" s="47">
        <v>0.79988620520912113</v>
      </c>
      <c r="P382" s="47">
        <v>0.63981794128384828</v>
      </c>
      <c r="Q382" s="47">
        <v>0.51178154507825024</v>
      </c>
      <c r="R382" s="47">
        <v>0.51178154507825024</v>
      </c>
      <c r="S382" s="47">
        <v>0.51178154507825024</v>
      </c>
      <c r="T382" s="47">
        <v>0.51178154507825024</v>
      </c>
      <c r="U382" s="47">
        <v>0.51178154507825024</v>
      </c>
      <c r="V382" s="47">
        <v>0.51178154507825024</v>
      </c>
      <c r="W382" s="47">
        <v>0.51178154507825024</v>
      </c>
      <c r="X382" s="47">
        <v>1.4796192574712397</v>
      </c>
    </row>
    <row r="383" spans="1:24" x14ac:dyDescent="0.3">
      <c r="A383" s="38">
        <f t="shared" si="6"/>
        <v>81</v>
      </c>
      <c r="C383" s="41" t="s">
        <v>19</v>
      </c>
      <c r="D383" s="47">
        <v>1.9110468847659048</v>
      </c>
      <c r="E383" s="47">
        <v>1.8435085506246571</v>
      </c>
      <c r="F383" s="47">
        <v>1.8171663333471868</v>
      </c>
      <c r="G383" s="47">
        <v>1.7783570896757628</v>
      </c>
      <c r="H383" s="47">
        <v>1.7155081474010205</v>
      </c>
      <c r="I383" s="47">
        <v>1.654880350456418</v>
      </c>
      <c r="J383" s="47">
        <v>1.5399769766296356</v>
      </c>
      <c r="K383" s="47">
        <v>1.3335505576001849</v>
      </c>
      <c r="L383" s="47">
        <v>1.2409580881841411</v>
      </c>
      <c r="M383" s="47">
        <v>1</v>
      </c>
      <c r="N383" s="47">
        <v>0.93056695984389948</v>
      </c>
      <c r="O383" s="47">
        <v>0.8058289877164776</v>
      </c>
      <c r="P383" s="47">
        <v>0.64936035744416243</v>
      </c>
      <c r="Q383" s="47">
        <v>0.52327339950243956</v>
      </c>
      <c r="R383" s="47">
        <v>0.52327339950243956</v>
      </c>
      <c r="S383" s="47">
        <v>0.52327339950243956</v>
      </c>
      <c r="T383" s="47">
        <v>0.52327339950243956</v>
      </c>
      <c r="U383" s="47">
        <v>0.52327339950243956</v>
      </c>
      <c r="V383" s="47">
        <v>0.52327339950243956</v>
      </c>
      <c r="W383" s="47">
        <v>0.52327339950243956</v>
      </c>
      <c r="X383" s="47">
        <v>1.4796192574712397</v>
      </c>
    </row>
    <row r="384" spans="1:24" x14ac:dyDescent="0.3">
      <c r="A384" s="38">
        <f t="shared" si="6"/>
        <v>82</v>
      </c>
      <c r="C384" s="41" t="s">
        <v>18</v>
      </c>
      <c r="D384" s="47">
        <v>1.8690774809735227</v>
      </c>
      <c r="E384" s="47">
        <v>1.8052481109586813</v>
      </c>
      <c r="F384" s="47">
        <v>1.7803309295885914</v>
      </c>
      <c r="G384" s="47">
        <v>1.7435985267033738</v>
      </c>
      <c r="H384" s="47">
        <v>1.684054288087695</v>
      </c>
      <c r="I384" s="47">
        <v>1.6265434971367256</v>
      </c>
      <c r="J384" s="47">
        <v>1.5173468591304073</v>
      </c>
      <c r="K384" s="47">
        <v>1.3204539093445755</v>
      </c>
      <c r="L384" s="47">
        <v>1.2318063399456949</v>
      </c>
      <c r="M384" s="47">
        <v>1</v>
      </c>
      <c r="N384" s="47">
        <v>0.93286583592843231</v>
      </c>
      <c r="O384" s="47">
        <v>0.81181592233409505</v>
      </c>
      <c r="P384" s="47">
        <v>0.65904509175515802</v>
      </c>
      <c r="Q384" s="47">
        <v>0.53502329902297185</v>
      </c>
      <c r="R384" s="47">
        <v>0.53502329902297185</v>
      </c>
      <c r="S384" s="47">
        <v>0.53502329902297185</v>
      </c>
      <c r="T384" s="47">
        <v>0.53502329902297185</v>
      </c>
      <c r="U384" s="47">
        <v>0.53502329902297185</v>
      </c>
      <c r="V384" s="47">
        <v>0.53502329902297185</v>
      </c>
      <c r="W384" s="47">
        <v>0.53502329902297185</v>
      </c>
      <c r="X384" s="47">
        <v>1.4796192574712397</v>
      </c>
    </row>
    <row r="385" spans="1:24" x14ac:dyDescent="0.3">
      <c r="A385" s="38">
        <f t="shared" si="6"/>
        <v>83</v>
      </c>
      <c r="C385" s="41" t="s">
        <v>17</v>
      </c>
      <c r="D385" s="47">
        <v>1.8280297870924633</v>
      </c>
      <c r="E385" s="47">
        <v>1.7677817339201554</v>
      </c>
      <c r="F385" s="47">
        <v>1.7442422086983511</v>
      </c>
      <c r="G385" s="47">
        <v>1.7095193310565489</v>
      </c>
      <c r="H385" s="47">
        <v>1.6531771356044718</v>
      </c>
      <c r="I385" s="47">
        <v>1.5986918615282975</v>
      </c>
      <c r="J385" s="47">
        <v>1.4950492934977357</v>
      </c>
      <c r="K385" s="47">
        <v>1.3074858817809649</v>
      </c>
      <c r="L385" s="47">
        <v>1.222722083507833</v>
      </c>
      <c r="M385" s="47">
        <v>1</v>
      </c>
      <c r="N385" s="47">
        <v>0.93517039116500988</v>
      </c>
      <c r="O385" s="47">
        <v>0.81784733709162194</v>
      </c>
      <c r="P385" s="47">
        <v>0.66887426678785711</v>
      </c>
      <c r="Q385" s="47">
        <v>0.54703703794155956</v>
      </c>
      <c r="R385" s="47">
        <v>0.54703703794155956</v>
      </c>
      <c r="S385" s="47">
        <v>0.54703703794155956</v>
      </c>
      <c r="T385" s="47">
        <v>0.54703703794155956</v>
      </c>
      <c r="U385" s="47">
        <v>0.54703703794155956</v>
      </c>
      <c r="V385" s="47">
        <v>0.54703703794155956</v>
      </c>
      <c r="W385" s="47">
        <v>0.54703703794155956</v>
      </c>
      <c r="X385" s="47">
        <v>1.4796192574712397</v>
      </c>
    </row>
    <row r="386" spans="1:24" x14ac:dyDescent="0.3">
      <c r="A386" s="38">
        <f t="shared" si="6"/>
        <v>84</v>
      </c>
      <c r="C386" s="41" t="s">
        <v>16</v>
      </c>
      <c r="D386" s="47">
        <v>1.787883561015764</v>
      </c>
      <c r="E386" s="47">
        <v>1.7310929394199361</v>
      </c>
      <c r="F386" s="47">
        <v>1.7088850348221218</v>
      </c>
      <c r="G386" s="47">
        <v>1.676106224281757</v>
      </c>
      <c r="H386" s="47">
        <v>1.62286611602576</v>
      </c>
      <c r="I386" s="47">
        <v>1.5713171351494273</v>
      </c>
      <c r="J386" s="47">
        <v>1.4730793928482866</v>
      </c>
      <c r="K386" s="47">
        <v>1.2946452117401732</v>
      </c>
      <c r="L386" s="47">
        <v>1.2137048211358026</v>
      </c>
      <c r="M386" s="47">
        <v>1</v>
      </c>
      <c r="N386" s="47">
        <v>0.93748063958342986</v>
      </c>
      <c r="O386" s="47">
        <v>0.82392356245580967</v>
      </c>
      <c r="P386" s="47">
        <v>0.67885003676987254</v>
      </c>
      <c r="Q386" s="47">
        <v>0.55932054066869075</v>
      </c>
      <c r="R386" s="47">
        <v>0.55932054066869075</v>
      </c>
      <c r="S386" s="47">
        <v>0.55932054066869075</v>
      </c>
      <c r="T386" s="47">
        <v>0.55932054066869075</v>
      </c>
      <c r="U386" s="47">
        <v>0.55932054066869075</v>
      </c>
      <c r="V386" s="47">
        <v>0.55932054066869075</v>
      </c>
      <c r="W386" s="47">
        <v>0.55932054066869075</v>
      </c>
      <c r="X386" s="47">
        <v>1.4796192574712397</v>
      </c>
    </row>
    <row r="387" spans="1:24" x14ac:dyDescent="0.3">
      <c r="A387" s="38">
        <f t="shared" si="6"/>
        <v>85</v>
      </c>
      <c r="C387" s="41" t="s">
        <v>15</v>
      </c>
      <c r="D387" s="47">
        <v>1.7486190051829422</v>
      </c>
      <c r="E387" s="47">
        <v>1.6951655893990041</v>
      </c>
      <c r="F387" s="47">
        <v>1.6742445789213432</v>
      </c>
      <c r="G387" s="47">
        <v>1.6433461874571338</v>
      </c>
      <c r="H387" s="47">
        <v>1.5931108492990058</v>
      </c>
      <c r="I387" s="47">
        <v>1.5444111517862387</v>
      </c>
      <c r="J387" s="47">
        <v>1.4514323421119792</v>
      </c>
      <c r="K387" s="47">
        <v>1.2819306484584621</v>
      </c>
      <c r="L387" s="47">
        <v>1.2047540587655143</v>
      </c>
      <c r="M387" s="47">
        <v>1</v>
      </c>
      <c r="N387" s="47">
        <v>0.93979659524814896</v>
      </c>
      <c r="O387" s="47">
        <v>0.83004493134862678</v>
      </c>
      <c r="P387" s="47">
        <v>0.68897458805754652</v>
      </c>
      <c r="Q387" s="47">
        <v>0.5718798646451746</v>
      </c>
      <c r="R387" s="47">
        <v>0.5718798646451746</v>
      </c>
      <c r="S387" s="47">
        <v>0.5718798646451746</v>
      </c>
      <c r="T387" s="47">
        <v>0.5718798646451746</v>
      </c>
      <c r="U387" s="47">
        <v>0.5718798646451746</v>
      </c>
      <c r="V387" s="47">
        <v>0.5718798646451746</v>
      </c>
      <c r="W387" s="47">
        <v>0.5718798646451746</v>
      </c>
      <c r="X387" s="47">
        <v>1.4796192574712397</v>
      </c>
    </row>
    <row r="388" spans="1:24" x14ac:dyDescent="0.3">
      <c r="A388" s="38">
        <f t="shared" si="6"/>
        <v>86</v>
      </c>
      <c r="C388" s="41" t="s">
        <v>14</v>
      </c>
      <c r="D388" s="47">
        <v>1.7102167568170978</v>
      </c>
      <c r="E388" s="47">
        <v>1.6599838807299232</v>
      </c>
      <c r="F388" s="47">
        <v>1.6403063125538353</v>
      </c>
      <c r="G388" s="47">
        <v>1.6112264561198382</v>
      </c>
      <c r="H388" s="47">
        <v>1.5639011456900203</v>
      </c>
      <c r="I388" s="47">
        <v>1.517965885056598</v>
      </c>
      <c r="J388" s="47">
        <v>1.4301033969766703</v>
      </c>
      <c r="K388" s="47">
        <v>1.269340953455705</v>
      </c>
      <c r="L388" s="47">
        <v>1.1958693059764816</v>
      </c>
      <c r="M388" s="47">
        <v>1</v>
      </c>
      <c r="N388" s="47">
        <v>0.94211827225837053</v>
      </c>
      <c r="O388" s="47">
        <v>0.83621177916549705</v>
      </c>
      <c r="P388" s="47">
        <v>0.69925013961512539</v>
      </c>
      <c r="Q388" s="47">
        <v>0.58472120332928568</v>
      </c>
      <c r="R388" s="47">
        <v>0.58472120332928568</v>
      </c>
      <c r="S388" s="47">
        <v>0.58472120332928568</v>
      </c>
      <c r="T388" s="47">
        <v>0.58472120332928568</v>
      </c>
      <c r="U388" s="47">
        <v>0.58472120332928568</v>
      </c>
      <c r="V388" s="47">
        <v>0.58472120332928568</v>
      </c>
      <c r="W388" s="47">
        <v>0.58472120332928568</v>
      </c>
      <c r="X388" s="47">
        <v>1.4796192574712403</v>
      </c>
    </row>
    <row r="389" spans="1:24" x14ac:dyDescent="0.3">
      <c r="A389" s="38">
        <f t="shared" si="6"/>
        <v>87</v>
      </c>
      <c r="C389" s="41" t="s">
        <v>13</v>
      </c>
      <c r="D389" s="47">
        <v>1.6726578783764237</v>
      </c>
      <c r="E389" s="47">
        <v>1.6255323382656162</v>
      </c>
      <c r="F389" s="47">
        <v>1.60705600178047</v>
      </c>
      <c r="G389" s="47">
        <v>1.5797345152925728</v>
      </c>
      <c r="H389" s="47">
        <v>1.535227002293496</v>
      </c>
      <c r="I389" s="47">
        <v>1.4919734460157446</v>
      </c>
      <c r="J389" s="47">
        <v>1.4090878828483644</v>
      </c>
      <c r="K389" s="47">
        <v>1.2568749004147444</v>
      </c>
      <c r="L389" s="47">
        <v>1.1870500759649387</v>
      </c>
      <c r="M389" s="47">
        <v>1</v>
      </c>
      <c r="N389" s="47">
        <v>0.94444568474812873</v>
      </c>
      <c r="O389" s="47">
        <v>0.84242444379367409</v>
      </c>
      <c r="P389" s="47">
        <v>0.70967894350108063</v>
      </c>
      <c r="Q389" s="47">
        <v>0.59785088925098018</v>
      </c>
      <c r="R389" s="47">
        <v>0.59785088925098018</v>
      </c>
      <c r="S389" s="47">
        <v>0.59785088925098018</v>
      </c>
      <c r="T389" s="47">
        <v>0.59785088925098018</v>
      </c>
      <c r="U389" s="47">
        <v>0.59785088925098018</v>
      </c>
      <c r="V389" s="47">
        <v>0.59785088925098018</v>
      </c>
      <c r="W389" s="47">
        <v>0.59785088925098018</v>
      </c>
      <c r="X389" s="47">
        <v>1.4796192574712403</v>
      </c>
    </row>
    <row r="390" spans="1:24" x14ac:dyDescent="0.3">
      <c r="A390" s="38">
        <f t="shared" si="6"/>
        <v>88</v>
      </c>
      <c r="C390" s="41" t="s">
        <v>12</v>
      </c>
      <c r="D390" s="47">
        <v>1.6359238482154168</v>
      </c>
      <c r="E390" s="47">
        <v>1.5917958080324202</v>
      </c>
      <c r="F390" s="47">
        <v>1.5744797011953615</v>
      </c>
      <c r="G390" s="47">
        <v>1.5488580946073074</v>
      </c>
      <c r="H390" s="47">
        <v>1.5070785996074945</v>
      </c>
      <c r="I390" s="47">
        <v>1.4664260808029281</v>
      </c>
      <c r="J390" s="47">
        <v>1.3883811938266977</v>
      </c>
      <c r="K390" s="47">
        <v>1.2445312750619439</v>
      </c>
      <c r="L390" s="47">
        <v>1.1782958855171728</v>
      </c>
      <c r="M390" s="47">
        <v>1</v>
      </c>
      <c r="N390" s="47">
        <v>0.94677884688637171</v>
      </c>
      <c r="O390" s="47">
        <v>0.8486832656307588</v>
      </c>
      <c r="P390" s="47">
        <v>0.72026328536168915</v>
      </c>
      <c r="Q390" s="47">
        <v>0.6112753971346977</v>
      </c>
      <c r="R390" s="47">
        <v>0.6112753971346977</v>
      </c>
      <c r="S390" s="47">
        <v>0.6112753971346977</v>
      </c>
      <c r="T390" s="47">
        <v>0.6112753971346977</v>
      </c>
      <c r="U390" s="47">
        <v>0.6112753971346977</v>
      </c>
      <c r="V390" s="47">
        <v>0.6112753971346977</v>
      </c>
      <c r="W390" s="47">
        <v>0.6112753971346977</v>
      </c>
      <c r="X390" s="47">
        <v>1.4796192574712397</v>
      </c>
    </row>
    <row r="391" spans="1:24" x14ac:dyDescent="0.3">
      <c r="A391" s="38">
        <f t="shared" si="6"/>
        <v>89</v>
      </c>
      <c r="C391" s="41" t="s">
        <v>11</v>
      </c>
      <c r="D391" s="47">
        <v>1.5999965514511889</v>
      </c>
      <c r="E391" s="47">
        <v>1.5587594505644062</v>
      </c>
      <c r="F391" s="47">
        <v>1.5425637480770722</v>
      </c>
      <c r="G391" s="47">
        <v>1.5185851635243186</v>
      </c>
      <c r="H391" s="47">
        <v>1.479446298170749</v>
      </c>
      <c r="I391" s="47">
        <v>1.4413161683283362</v>
      </c>
      <c r="J391" s="47">
        <v>1.3679787916954795</v>
      </c>
      <c r="K391" s="47">
        <v>1.232308875048914</v>
      </c>
      <c r="L391" s="47">
        <v>1.1696062549830526</v>
      </c>
      <c r="M391" s="47">
        <v>1</v>
      </c>
      <c r="N391" s="47">
        <v>0.94911777287705401</v>
      </c>
      <c r="O391" s="47">
        <v>0.85498858760334828</v>
      </c>
      <c r="P391" s="47">
        <v>0.73100548493196837</v>
      </c>
      <c r="Q391" s="47">
        <v>0.62500134709228439</v>
      </c>
      <c r="R391" s="47">
        <v>0.62500134709228439</v>
      </c>
      <c r="S391" s="47">
        <v>0.62500134709228439</v>
      </c>
      <c r="T391" s="47">
        <v>0.62500134709228439</v>
      </c>
      <c r="U391" s="47">
        <v>0.62500134709228439</v>
      </c>
      <c r="V391" s="47">
        <v>0.62500134709228439</v>
      </c>
      <c r="W391" s="47">
        <v>0.62500134709228439</v>
      </c>
      <c r="X391" s="47">
        <v>1.4796192574712403</v>
      </c>
    </row>
    <row r="392" spans="1:24" x14ac:dyDescent="0.3">
      <c r="A392" s="38">
        <f t="shared" si="6"/>
        <v>90</v>
      </c>
      <c r="C392" s="41" t="s">
        <v>10</v>
      </c>
      <c r="D392" s="47">
        <v>1.5648582710303516</v>
      </c>
      <c r="E392" s="47">
        <v>1.5264087343760375</v>
      </c>
      <c r="F392" s="47">
        <v>1.5112947566583697</v>
      </c>
      <c r="G392" s="47">
        <v>1.4889039266446562</v>
      </c>
      <c r="H392" s="47">
        <v>1.4523206352616085</v>
      </c>
      <c r="I392" s="47">
        <v>1.4166362179996279</v>
      </c>
      <c r="J392" s="47">
        <v>1.3478762049280635</v>
      </c>
      <c r="K392" s="47">
        <v>1.2202065098353869</v>
      </c>
      <c r="L392" s="47">
        <v>1.1609807082497385</v>
      </c>
      <c r="M392" s="47">
        <v>1</v>
      </c>
      <c r="N392" s="47">
        <v>0.95146247695921715</v>
      </c>
      <c r="O392" s="47">
        <v>0.86134075518582287</v>
      </c>
      <c r="P392" s="47">
        <v>0.74190789654408396</v>
      </c>
      <c r="Q392" s="47">
        <v>0.63903550788760666</v>
      </c>
      <c r="R392" s="47">
        <v>0.63903550788760666</v>
      </c>
      <c r="S392" s="47">
        <v>0.63903550788760666</v>
      </c>
      <c r="T392" s="47">
        <v>0.63903550788760666</v>
      </c>
      <c r="U392" s="47">
        <v>0.63903550788760666</v>
      </c>
      <c r="V392" s="47">
        <v>0.63903550788760666</v>
      </c>
      <c r="W392" s="47">
        <v>0.63903550788760666</v>
      </c>
      <c r="X392" s="47">
        <v>1.4796192574712403</v>
      </c>
    </row>
    <row r="393" spans="1:24" x14ac:dyDescent="0.3">
      <c r="A393" s="38">
        <f t="shared" si="6"/>
        <v>91</v>
      </c>
      <c r="C393" s="41" t="s">
        <v>9</v>
      </c>
      <c r="D393" s="47">
        <v>1.5304916789920999</v>
      </c>
      <c r="E393" s="47">
        <v>1.4947294295703049</v>
      </c>
      <c r="F393" s="47">
        <v>1.4806596125121434</v>
      </c>
      <c r="G393" s="47">
        <v>1.45980281911425</v>
      </c>
      <c r="H393" s="47">
        <v>1.4256923216575224</v>
      </c>
      <c r="I393" s="47">
        <v>1.3923788674873998</v>
      </c>
      <c r="J393" s="47">
        <v>1.3280690277073406</v>
      </c>
      <c r="K393" s="47">
        <v>1.208223000573259</v>
      </c>
      <c r="L393" s="47">
        <v>1.1524187727156052</v>
      </c>
      <c r="M393" s="47">
        <v>1</v>
      </c>
      <c r="N393" s="47">
        <v>0.95381297340708071</v>
      </c>
      <c r="O393" s="47">
        <v>0.86774011641927817</v>
      </c>
      <c r="P393" s="47">
        <v>0.7529729096433424</v>
      </c>
      <c r="Q393" s="47">
        <v>0.65338480027447654</v>
      </c>
      <c r="R393" s="47">
        <v>0.65338480027447654</v>
      </c>
      <c r="S393" s="47">
        <v>0.65338480027447654</v>
      </c>
      <c r="T393" s="47">
        <v>0.65338480027447654</v>
      </c>
      <c r="U393" s="47">
        <v>0.65338480027447654</v>
      </c>
      <c r="V393" s="47">
        <v>0.65338480027447654</v>
      </c>
      <c r="W393" s="47">
        <v>0.65338480027447654</v>
      </c>
      <c r="X393" s="47">
        <v>1.4796192574712397</v>
      </c>
    </row>
    <row r="394" spans="1:24" x14ac:dyDescent="0.3">
      <c r="A394" s="38">
        <f t="shared" si="6"/>
        <v>92</v>
      </c>
      <c r="C394" s="41" t="s">
        <v>8</v>
      </c>
      <c r="D394" s="47">
        <v>1.4968798279231674</v>
      </c>
      <c r="E394" s="47">
        <v>1.4637076015795125</v>
      </c>
      <c r="F394" s="47">
        <v>1.4506454670511355</v>
      </c>
      <c r="G394" s="47">
        <v>1.4312705021178342</v>
      </c>
      <c r="H394" s="47">
        <v>1.3995522384539287</v>
      </c>
      <c r="I394" s="47">
        <v>1.3685368805289189</v>
      </c>
      <c r="J394" s="47">
        <v>1.3085529189601319</v>
      </c>
      <c r="K394" s="47">
        <v>1.1963571799917589</v>
      </c>
      <c r="L394" s="47">
        <v>1.1439199792643422</v>
      </c>
      <c r="M394" s="47">
        <v>1</v>
      </c>
      <c r="N394" s="47">
        <v>0.95616927653012584</v>
      </c>
      <c r="O394" s="47">
        <v>0.87418702193059283</v>
      </c>
      <c r="P394" s="47">
        <v>0.76420294931187815</v>
      </c>
      <c r="Q394" s="47">
        <v>0.66805630040952657</v>
      </c>
      <c r="R394" s="47">
        <v>0.66805630040952657</v>
      </c>
      <c r="S394" s="47">
        <v>0.66805630040952657</v>
      </c>
      <c r="T394" s="47">
        <v>0.66805630040952657</v>
      </c>
      <c r="U394" s="47">
        <v>0.66805630040952657</v>
      </c>
      <c r="V394" s="47">
        <v>0.66805630040952657</v>
      </c>
      <c r="W394" s="47">
        <v>0.66805630040952657</v>
      </c>
      <c r="X394" s="47">
        <v>1.4796192574712397</v>
      </c>
    </row>
    <row r="395" spans="1:24" x14ac:dyDescent="0.3">
      <c r="A395" s="38">
        <f t="shared" si="6"/>
        <v>93</v>
      </c>
      <c r="C395" s="41" t="s">
        <v>7</v>
      </c>
      <c r="D395" s="47">
        <v>1.4640061426004376</v>
      </c>
      <c r="E395" s="47">
        <v>1.4333296050359727</v>
      </c>
      <c r="F395" s="47">
        <v>1.4212397321391437</v>
      </c>
      <c r="G395" s="47">
        <v>1.4032958584609443</v>
      </c>
      <c r="H395" s="47">
        <v>1.3738914339414741</v>
      </c>
      <c r="I395" s="47">
        <v>1.3451031447694479</v>
      </c>
      <c r="J395" s="47">
        <v>1.289323601405765</v>
      </c>
      <c r="K395" s="47">
        <v>1.1846078922837482</v>
      </c>
      <c r="L395" s="47">
        <v>1.1354838622392507</v>
      </c>
      <c r="M395" s="47">
        <v>1</v>
      </c>
      <c r="N395" s="47">
        <v>0.9585314006731851</v>
      </c>
      <c r="O395" s="47">
        <v>0.88068182495164049</v>
      </c>
      <c r="P395" s="47">
        <v>0.77560047680015232</v>
      </c>
      <c r="Q395" s="47">
        <v>0.68305724334172091</v>
      </c>
      <c r="R395" s="47">
        <v>0.68305724334172091</v>
      </c>
      <c r="S395" s="47">
        <v>0.68305724334172091</v>
      </c>
      <c r="T395" s="47">
        <v>0.68305724334172091</v>
      </c>
      <c r="U395" s="47">
        <v>0.68305724334172091</v>
      </c>
      <c r="V395" s="47">
        <v>0.68305724334172091</v>
      </c>
      <c r="W395" s="47">
        <v>0.68305724334172091</v>
      </c>
      <c r="X395" s="47">
        <v>1.4796192574712397</v>
      </c>
    </row>
    <row r="396" spans="1:24" x14ac:dyDescent="0.3">
      <c r="A396" s="38">
        <f t="shared" si="6"/>
        <v>94</v>
      </c>
      <c r="C396" s="41" t="s">
        <v>6</v>
      </c>
      <c r="D396" s="47">
        <v>1.4318544118171028</v>
      </c>
      <c r="E396" s="47">
        <v>1.4035820777699051</v>
      </c>
      <c r="F396" s="47">
        <v>1.3924300748114786</v>
      </c>
      <c r="G396" s="47">
        <v>1.3758679882382667</v>
      </c>
      <c r="H396" s="47">
        <v>1.3487011205404866</v>
      </c>
      <c r="I396" s="47">
        <v>1.3220706696405504</v>
      </c>
      <c r="J396" s="47">
        <v>1.2703768606186414</v>
      </c>
      <c r="K396" s="47">
        <v>1.1729739929931382</v>
      </c>
      <c r="L396" s="47">
        <v>1.1271099594177325</v>
      </c>
      <c r="M396" s="47">
        <v>1</v>
      </c>
      <c r="N396" s="47">
        <v>0.96089936021652778</v>
      </c>
      <c r="O396" s="47">
        <v>0.88722488133864297</v>
      </c>
      <c r="P396" s="47">
        <v>0.78716799006636951</v>
      </c>
      <c r="Q396" s="47">
        <v>0.69839502658021313</v>
      </c>
      <c r="R396" s="47">
        <v>0.69839502658021313</v>
      </c>
      <c r="S396" s="47">
        <v>0.69839502658021313</v>
      </c>
      <c r="T396" s="47">
        <v>0.69839502658021313</v>
      </c>
      <c r="U396" s="47">
        <v>0.69839502658021313</v>
      </c>
      <c r="V396" s="47">
        <v>0.69839502658021313</v>
      </c>
      <c r="W396" s="47">
        <v>0.69839502658021313</v>
      </c>
      <c r="X396" s="47">
        <v>1.4796192574712397</v>
      </c>
    </row>
    <row r="397" spans="1:24" x14ac:dyDescent="0.3">
      <c r="A397" s="38">
        <f t="shared" si="6"/>
        <v>95</v>
      </c>
      <c r="C397" s="41" t="s">
        <v>5</v>
      </c>
      <c r="D397" s="47">
        <v>1.4004087803883298</v>
      </c>
      <c r="E397" s="47">
        <v>1.3744519349319111</v>
      </c>
      <c r="F397" s="47">
        <v>1.3642044121024335</v>
      </c>
      <c r="G397" s="47">
        <v>1.3489762045866549</v>
      </c>
      <c r="H397" s="47">
        <v>1.3239726717916573</v>
      </c>
      <c r="I397" s="47">
        <v>1.299432584274719</v>
      </c>
      <c r="J397" s="47">
        <v>1.2517085441045743</v>
      </c>
      <c r="K397" s="47">
        <v>1.1614543489034148</v>
      </c>
      <c r="L397" s="47">
        <v>1.1187978119859621</v>
      </c>
      <c r="M397" s="47">
        <v>1</v>
      </c>
      <c r="N397" s="47">
        <v>0.96327316957594844</v>
      </c>
      <c r="O397" s="47">
        <v>0.89381654959166901</v>
      </c>
      <c r="P397" s="47">
        <v>0.79890802432395647</v>
      </c>
      <c r="Q397" s="47">
        <v>0.7140772137423359</v>
      </c>
      <c r="R397" s="47">
        <v>0.7140772137423359</v>
      </c>
      <c r="S397" s="47">
        <v>0.7140772137423359</v>
      </c>
      <c r="T397" s="47">
        <v>0.7140772137423359</v>
      </c>
      <c r="U397" s="47">
        <v>0.7140772137423359</v>
      </c>
      <c r="V397" s="47">
        <v>0.7140772137423359</v>
      </c>
      <c r="W397" s="47">
        <v>0.7140772137423359</v>
      </c>
      <c r="X397" s="47">
        <v>1.4796192574712397</v>
      </c>
    </row>
    <row r="398" spans="1:24" x14ac:dyDescent="0.3">
      <c r="A398" s="38">
        <f t="shared" si="6"/>
        <v>96</v>
      </c>
      <c r="C398" s="41" t="s">
        <v>4</v>
      </c>
      <c r="D398" s="47">
        <v>1.3696537413324907</v>
      </c>
      <c r="E398" s="47">
        <v>1.3459263632374228</v>
      </c>
      <c r="F398" s="47">
        <v>1.3365509059776042</v>
      </c>
      <c r="G398" s="47">
        <v>1.3226100295211467</v>
      </c>
      <c r="H398" s="47">
        <v>1.2996976194018945</v>
      </c>
      <c r="I398" s="47">
        <v>1.2771821354557051</v>
      </c>
      <c r="J398" s="47">
        <v>1.233314560390695</v>
      </c>
      <c r="K398" s="47">
        <v>1.1500478379272514</v>
      </c>
      <c r="L398" s="47">
        <v>1.110546964513746</v>
      </c>
      <c r="M398" s="47">
        <v>1</v>
      </c>
      <c r="N398" s="47">
        <v>0.96565284320285449</v>
      </c>
      <c r="O398" s="47">
        <v>0.900457190874275</v>
      </c>
      <c r="P398" s="47">
        <v>0.81082315259719007</v>
      </c>
      <c r="Q398" s="47">
        <v>0.7301115382834894</v>
      </c>
      <c r="R398" s="47">
        <v>0.7301115382834894</v>
      </c>
      <c r="S398" s="47">
        <v>0.7301115382834894</v>
      </c>
      <c r="T398" s="47">
        <v>0.7301115382834894</v>
      </c>
      <c r="U398" s="47">
        <v>0.7301115382834894</v>
      </c>
      <c r="V398" s="47">
        <v>0.7301115382834894</v>
      </c>
      <c r="W398" s="47">
        <v>0.7301115382834894</v>
      </c>
      <c r="X398" s="47">
        <v>1.479619257471239</v>
      </c>
    </row>
    <row r="399" spans="1:24" x14ac:dyDescent="0.3">
      <c r="A399" s="38">
        <f t="shared" si="6"/>
        <v>97</v>
      </c>
      <c r="C399" s="41" t="s">
        <v>3</v>
      </c>
      <c r="D399" s="47">
        <v>1.3395741282241143</v>
      </c>
      <c r="E399" s="47">
        <v>1.3179928153306117</v>
      </c>
      <c r="F399" s="47">
        <v>1.309457958368943</v>
      </c>
      <c r="G399" s="47">
        <v>1.2967591898523811</v>
      </c>
      <c r="H399" s="47">
        <v>1.2758676503443509</v>
      </c>
      <c r="I399" s="47">
        <v>1.2553126856039649</v>
      </c>
      <c r="J399" s="47">
        <v>1.2151908781287486</v>
      </c>
      <c r="K399" s="47">
        <v>1.1387533489972184</v>
      </c>
      <c r="L399" s="47">
        <v>1.1023569649295775</v>
      </c>
      <c r="M399" s="47">
        <v>1</v>
      </c>
      <c r="N399" s="47">
        <v>0.96803839558435434</v>
      </c>
      <c r="O399" s="47">
        <v>0.90714716903329484</v>
      </c>
      <c r="P399" s="47">
        <v>0.82291598628512086</v>
      </c>
      <c r="Q399" s="47">
        <v>0.74650590731078981</v>
      </c>
      <c r="R399" s="47">
        <v>0.74650590731078981</v>
      </c>
      <c r="S399" s="47">
        <v>0.74650590731078981</v>
      </c>
      <c r="T399" s="47">
        <v>0.74650590731078981</v>
      </c>
      <c r="U399" s="47">
        <v>0.74650590731078981</v>
      </c>
      <c r="V399" s="47">
        <v>0.74650590731078981</v>
      </c>
      <c r="W399" s="47">
        <v>0.74650590731078981</v>
      </c>
      <c r="X399" s="47">
        <v>1.4796192574712397</v>
      </c>
    </row>
    <row r="400" spans="1:24" x14ac:dyDescent="0.3">
      <c r="A400" s="38">
        <f t="shared" si="6"/>
        <v>98</v>
      </c>
      <c r="C400" s="41" t="s">
        <v>2</v>
      </c>
      <c r="D400" s="47">
        <v>1.31015510771476</v>
      </c>
      <c r="E400" s="47">
        <v>1.2906390042652605</v>
      </c>
      <c r="F400" s="47">
        <v>1.2829142063104404</v>
      </c>
      <c r="G400" s="47">
        <v>1.2714136131837914</v>
      </c>
      <c r="H400" s="47">
        <v>1.2524746040116048</v>
      </c>
      <c r="I400" s="47">
        <v>1.2338177107965727</v>
      </c>
      <c r="J400" s="47">
        <v>1.1973335252115451</v>
      </c>
      <c r="K400" s="47">
        <v>1.1275697819575476</v>
      </c>
      <c r="L400" s="47">
        <v>1.0942273644958556</v>
      </c>
      <c r="M400" s="47">
        <v>1</v>
      </c>
      <c r="N400" s="47">
        <v>0.97042984124334453</v>
      </c>
      <c r="O400" s="47">
        <v>0.91388685061877606</v>
      </c>
      <c r="P400" s="47">
        <v>0.83518917573390505</v>
      </c>
      <c r="Q400" s="47">
        <v>0.76326840548234931</v>
      </c>
      <c r="R400" s="47">
        <v>0.76326840548234931</v>
      </c>
      <c r="S400" s="47">
        <v>0.76326840548234931</v>
      </c>
      <c r="T400" s="47">
        <v>0.76326840548234931</v>
      </c>
      <c r="U400" s="47">
        <v>0.76326840548234931</v>
      </c>
      <c r="V400" s="47">
        <v>0.76326840548234931</v>
      </c>
      <c r="W400" s="47">
        <v>0.76326840548234931</v>
      </c>
      <c r="X400" s="47">
        <v>1.4796192574712397</v>
      </c>
    </row>
    <row r="401" spans="1:24" x14ac:dyDescent="0.3">
      <c r="A401" s="38">
        <f t="shared" si="6"/>
        <v>99</v>
      </c>
      <c r="C401" s="41" t="s">
        <v>1</v>
      </c>
      <c r="D401" s="47">
        <v>1.2813821722181684</v>
      </c>
      <c r="E401" s="47">
        <v>1.2638528981001906</v>
      </c>
      <c r="F401" s="47">
        <v>1.2569085171724317</v>
      </c>
      <c r="G401" s="47">
        <v>1.2465634239870553</v>
      </c>
      <c r="H401" s="47">
        <v>1.229510469421059</v>
      </c>
      <c r="I401" s="47">
        <v>1.2126907988210709</v>
      </c>
      <c r="J401" s="47">
        <v>1.1797385879024154</v>
      </c>
      <c r="K401" s="47">
        <v>1.1164960474569785</v>
      </c>
      <c r="L401" s="47">
        <v>1.086157717784308</v>
      </c>
      <c r="M401" s="47">
        <v>1</v>
      </c>
      <c r="N401" s="47">
        <v>0.97282719473860069</v>
      </c>
      <c r="O401" s="47">
        <v>0.92067660490406189</v>
      </c>
      <c r="P401" s="47">
        <v>0.8476454108176702</v>
      </c>
      <c r="Q401" s="47">
        <v>0.78040729899412131</v>
      </c>
      <c r="R401" s="47">
        <v>0.78040729899412131</v>
      </c>
      <c r="S401" s="47">
        <v>0.78040729899412131</v>
      </c>
      <c r="T401" s="47">
        <v>0.78040729899412131</v>
      </c>
      <c r="U401" s="47">
        <v>0.78040729899412131</v>
      </c>
      <c r="V401" s="47">
        <v>0.78040729899412131</v>
      </c>
      <c r="W401" s="47">
        <v>0.78040729899412131</v>
      </c>
      <c r="X401" s="47">
        <v>1.4796192574712397</v>
      </c>
    </row>
    <row r="402" spans="1:24" x14ac:dyDescent="0.3">
      <c r="A402" s="38">
        <f t="shared" si="6"/>
        <v>100</v>
      </c>
      <c r="C402" s="41" t="s">
        <v>0</v>
      </c>
      <c r="D402" s="47">
        <v>1.2532411327560358</v>
      </c>
      <c r="E402" s="47">
        <v>1.2376227146068479</v>
      </c>
      <c r="F402" s="47">
        <v>1.231429983992488</v>
      </c>
      <c r="G402" s="47">
        <v>1.2221989397542352</v>
      </c>
      <c r="H402" s="47">
        <v>1.2069673824715619</v>
      </c>
      <c r="I402" s="47">
        <v>1.1919256472626181</v>
      </c>
      <c r="J402" s="47">
        <v>1.1624022099774449</v>
      </c>
      <c r="K402" s="47">
        <v>1.1055310668426443</v>
      </c>
      <c r="L402" s="47">
        <v>1.0781475826515805</v>
      </c>
      <c r="M402" s="47">
        <v>1</v>
      </c>
      <c r="N402" s="47">
        <v>0.97523047066486324</v>
      </c>
      <c r="O402" s="47">
        <v>0.92751680390602509</v>
      </c>
      <c r="P402" s="47">
        <v>0.86028742152804782</v>
      </c>
      <c r="Q402" s="47">
        <v>0.79793103965625101</v>
      </c>
      <c r="R402" s="47">
        <v>0.79793103965625101</v>
      </c>
      <c r="S402" s="47">
        <v>0.79793103965625101</v>
      </c>
      <c r="T402" s="47">
        <v>0.79793103965625101</v>
      </c>
      <c r="U402" s="47">
        <v>0.79793103965625101</v>
      </c>
      <c r="V402" s="47">
        <v>0.79793103965625101</v>
      </c>
      <c r="W402" s="47">
        <v>0.79793103965625101</v>
      </c>
      <c r="X402" s="47">
        <v>1.4796192574712397</v>
      </c>
    </row>
  </sheetData>
  <sheetProtection sheet="1" objects="1" scenarios="1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S135"/>
  <sheetViews>
    <sheetView zoomScale="90" zoomScaleNormal="90" workbookViewId="0"/>
  </sheetViews>
  <sheetFormatPr defaultColWidth="9.109375" defaultRowHeight="14.4" x14ac:dyDescent="0.3"/>
  <cols>
    <col min="1" max="1" width="20.77734375" style="1" customWidth="1"/>
    <col min="2" max="2" width="18.77734375" style="1" customWidth="1"/>
    <col min="3" max="3" width="20.77734375" style="1" customWidth="1"/>
    <col min="4" max="4" width="18.77734375" style="1" customWidth="1"/>
    <col min="5" max="5" width="3.77734375" style="1" customWidth="1"/>
    <col min="6" max="6" width="4.33203125" style="1" customWidth="1"/>
    <col min="7" max="7" width="7" style="1" customWidth="1"/>
    <col min="8" max="8" width="5.88671875" style="1" customWidth="1"/>
    <col min="9" max="19" width="15.77734375" style="1" customWidth="1"/>
    <col min="20" max="16384" width="9.109375" style="1"/>
  </cols>
  <sheetData>
    <row r="1" spans="1:19" x14ac:dyDescent="0.3">
      <c r="J1" s="43" t="s">
        <v>203</v>
      </c>
      <c r="K1" s="43"/>
      <c r="L1" s="43"/>
      <c r="M1" s="43"/>
      <c r="N1" s="43"/>
      <c r="O1" s="43"/>
      <c r="P1" s="43"/>
      <c r="Q1" s="43"/>
      <c r="R1" s="43"/>
      <c r="S1" s="28"/>
    </row>
    <row r="2" spans="1:19" x14ac:dyDescent="0.3">
      <c r="J2" s="2" t="s">
        <v>184</v>
      </c>
      <c r="K2" s="3"/>
      <c r="L2" s="3"/>
      <c r="M2" s="3"/>
      <c r="N2" s="3"/>
      <c r="O2" s="3"/>
      <c r="P2" s="4"/>
      <c r="Q2" s="3"/>
      <c r="R2" s="4"/>
    </row>
    <row r="3" spans="1:19" ht="43.2" x14ac:dyDescent="0.3">
      <c r="A3" s="5" t="s">
        <v>177</v>
      </c>
      <c r="B3" s="6"/>
      <c r="C3" s="6"/>
      <c r="D3" s="7"/>
      <c r="E3" s="8"/>
      <c r="G3" s="10" t="s">
        <v>181</v>
      </c>
      <c r="H3" s="10" t="s">
        <v>186</v>
      </c>
      <c r="I3" s="10" t="s">
        <v>183</v>
      </c>
      <c r="J3" s="10" t="s">
        <v>191</v>
      </c>
      <c r="K3" s="10" t="s">
        <v>192</v>
      </c>
      <c r="L3" s="10" t="s">
        <v>193</v>
      </c>
      <c r="M3" s="10" t="s">
        <v>194</v>
      </c>
      <c r="N3" s="10" t="s">
        <v>195</v>
      </c>
      <c r="O3" s="10" t="s">
        <v>196</v>
      </c>
      <c r="P3" s="10" t="s">
        <v>197</v>
      </c>
      <c r="Q3" s="10" t="s">
        <v>198</v>
      </c>
      <c r="R3" s="10" t="s">
        <v>199</v>
      </c>
      <c r="S3" s="9" t="s">
        <v>204</v>
      </c>
    </row>
    <row r="4" spans="1:19" x14ac:dyDescent="0.3">
      <c r="A4" s="11" t="s">
        <v>169</v>
      </c>
      <c r="B4" s="12">
        <v>65</v>
      </c>
      <c r="C4" s="11" t="s">
        <v>172</v>
      </c>
      <c r="D4" s="13" t="s">
        <v>132</v>
      </c>
      <c r="E4" s="14"/>
      <c r="G4" s="23">
        <f>B4</f>
        <v>65</v>
      </c>
      <c r="H4" s="23">
        <v>1</v>
      </c>
      <c r="I4" s="24">
        <f>'Model 2'!EMBLEMBase</f>
        <v>3.8649190714287626E-4</v>
      </c>
      <c r="J4" s="24">
        <f>INDEX('Model 2'!EMBLEMFac28,MATCH($B$6,'Model 2'!$D$8:$D$16,0))</f>
        <v>1</v>
      </c>
      <c r="K4" s="24">
        <f>INDEX('Model 2'!EMBLEMFac1Fac3,MATCH($G4,'Model 2'!$A$22:$A$87,1),MATCH($B$8,'Model 2'!$D$21:$E$21,0))</f>
        <v>1</v>
      </c>
      <c r="L4" s="24">
        <f>INDEX('Model 2'!EMBLEMFac10Fac3,MATCH($G4,'Model 2'!$A$93:$A$158,1),MATCH($D$4,'Model 2'!$D$92:$H$92,0))</f>
        <v>1</v>
      </c>
      <c r="M4" s="24">
        <f>INDEX('Model 2'!EMBLEMFac22Fac30,MATCH($B$9,'Model 2'!$C$164:$C$185,0),MATCH($D$5,'Model 2'!$D$163:$H$163,0))</f>
        <v>0.93326440788510556</v>
      </c>
      <c r="N4" s="24">
        <f>INDEX('Model 2'!EMBLEMFac8Fac5,MATCH($H4,'Model 2'!$A$191:$A$210,1),MATCH($D$6,'Model 2'!$D$190:$F$190,0))</f>
        <v>1</v>
      </c>
      <c r="O4" s="24">
        <f>INDEX('Model 2'!EMBLEMFac9Fac5,MATCH($H4,'Model 2'!$A$216:$A$235,1),MATCH($D$7,'Model 2'!$D$213:$H$213,0))</f>
        <v>1</v>
      </c>
      <c r="P4" s="24">
        <f>INDEX('Model 2'!EMBLEMFac7Fac3,MATCH($G4,'Model 2'!$A$241:$A$306,1),MATCH($D$8,'Model 2'!$D$240:$E$240,0))</f>
        <v>2.1226708069499312</v>
      </c>
      <c r="Q4" s="24">
        <f>INDEX('Model 2'!EMBLEMFac11Fac5,MATCH($H4,'Model 2'!$A$312:$A$331,1),MATCH($B$7,'Model 2'!$D$309:$F$309,0))</f>
        <v>1.6242388486143393</v>
      </c>
      <c r="R4" s="24">
        <f>INDEX('Model 2'!EMBLEMFac27Fac3,MATCH(G4,'Model 2'!$A$337:$A$402,1),MATCH($B$5,'Model 2'!$D$336:$X$336,0))</f>
        <v>1.3969857547260265</v>
      </c>
      <c r="S4" s="24">
        <f>PRODUCT(I4:R4)</f>
        <v>1.7372792253613411E-3</v>
      </c>
    </row>
    <row r="5" spans="1:19" x14ac:dyDescent="0.3">
      <c r="A5" s="11" t="s">
        <v>190</v>
      </c>
      <c r="B5" s="13" t="s">
        <v>40</v>
      </c>
      <c r="C5" s="11" t="s">
        <v>173</v>
      </c>
      <c r="D5" s="13" t="s">
        <v>125</v>
      </c>
      <c r="E5" s="14"/>
      <c r="G5" s="25">
        <f>G4+1</f>
        <v>66</v>
      </c>
      <c r="H5" s="25">
        <f>H4+1</f>
        <v>2</v>
      </c>
      <c r="I5" s="24">
        <f t="shared" ref="I5:J20" si="0">I4</f>
        <v>3.8649190714287626E-4</v>
      </c>
      <c r="J5" s="24">
        <f>J4</f>
        <v>1</v>
      </c>
      <c r="K5" s="24">
        <f>INDEX('Model 2'!EMBLEMFac1Fac3,MATCH($G5,'Model 2'!$A$22:$A$87,1),MATCH($B$8,'Model 2'!$D$21:$E$21,0))</f>
        <v>1.1679976231152986</v>
      </c>
      <c r="L5" s="24">
        <f>INDEX('Model 2'!EMBLEMFac10Fac3,MATCH($G5,'Model 2'!$A$93:$A$158,1),MATCH($D$4,'Model 2'!$D$92:$H$92,0))</f>
        <v>1</v>
      </c>
      <c r="M5" s="24">
        <f>M4</f>
        <v>0.93326440788510556</v>
      </c>
      <c r="N5" s="24">
        <f>INDEX('Model 2'!EMBLEMFac8Fac5,MATCH($H5,'Model 2'!$A$191:$A$210,1),MATCH($D$6,'Model 2'!$D$190:$F$190,0))</f>
        <v>1.422363939802205</v>
      </c>
      <c r="O5" s="24">
        <f>INDEX('Model 2'!EMBLEMFac9Fac5,MATCH($H5,'Model 2'!$A$216:$A$235,1),MATCH($D$7,'Model 2'!$D$213:$H$213,0))</f>
        <v>1</v>
      </c>
      <c r="P5" s="24">
        <f>INDEX('Model 2'!EMBLEMFac7Fac3,MATCH($G5,'Model 2'!$A$241:$A$306,1),MATCH($D$8,'Model 2'!$D$240:$E$240,0))</f>
        <v>2.0698116656189471</v>
      </c>
      <c r="Q5" s="24">
        <f>INDEX('Model 2'!EMBLEMFac11Fac5,MATCH($H5,'Model 2'!$A$312:$A$331,1),MATCH($B$7,'Model 2'!$D$309:$F$309,0))</f>
        <v>1.5703777510108421</v>
      </c>
      <c r="R5" s="24">
        <f>INDEX('Model 2'!EMBLEMFac27Fac3,MATCH(G5,'Model 2'!$A$337:$A$402,1),MATCH($B$5,'Model 2'!$D$336:$X$336,0))</f>
        <v>1.3866833423869795</v>
      </c>
      <c r="S5" s="24">
        <f t="shared" ref="S5:S68" si="1">PRODUCT(I5:R5)</f>
        <v>2.7009096889129601E-3</v>
      </c>
    </row>
    <row r="6" spans="1:19" x14ac:dyDescent="0.3">
      <c r="A6" s="11" t="s">
        <v>189</v>
      </c>
      <c r="B6" s="13" t="s">
        <v>155</v>
      </c>
      <c r="C6" s="11" t="s">
        <v>174</v>
      </c>
      <c r="D6" s="13" t="s">
        <v>96</v>
      </c>
      <c r="E6" s="14"/>
      <c r="G6" s="25">
        <f t="shared" ref="G6:H21" si="2">G5+1</f>
        <v>67</v>
      </c>
      <c r="H6" s="25">
        <f t="shared" si="2"/>
        <v>3</v>
      </c>
      <c r="I6" s="24">
        <f t="shared" si="0"/>
        <v>3.8649190714287626E-4</v>
      </c>
      <c r="J6" s="24">
        <f t="shared" si="0"/>
        <v>1</v>
      </c>
      <c r="K6" s="24">
        <f>INDEX('Model 2'!EMBLEMFac1Fac3,MATCH($G6,'Model 2'!$A$22:$A$87,1),MATCH($B$8,'Model 2'!$D$21:$E$21,0))</f>
        <v>1.377842076147199</v>
      </c>
      <c r="L6" s="24">
        <f>INDEX('Model 2'!EMBLEMFac10Fac3,MATCH($G6,'Model 2'!$A$93:$A$158,1),MATCH($D$4,'Model 2'!$D$92:$H$92,0))</f>
        <v>1</v>
      </c>
      <c r="M6" s="24">
        <f t="shared" ref="M6:M69" si="3">M5</f>
        <v>0.93326440788510556</v>
      </c>
      <c r="N6" s="24">
        <f>INDEX('Model 2'!EMBLEMFac8Fac5,MATCH($H6,'Model 2'!$A$191:$A$210,1),MATCH($D$6,'Model 2'!$D$190:$F$190,0))</f>
        <v>1.8732277015504981</v>
      </c>
      <c r="O6" s="24">
        <f>INDEX('Model 2'!EMBLEMFac9Fac5,MATCH($H6,'Model 2'!$A$216:$A$235,1),MATCH($D$7,'Model 2'!$D$213:$H$213,0))</f>
        <v>1</v>
      </c>
      <c r="P6" s="24">
        <f>INDEX('Model 2'!EMBLEMFac7Fac3,MATCH($G6,'Model 2'!$A$241:$A$306,1),MATCH($D$8,'Model 2'!$D$240:$E$240,0))</f>
        <v>2.017412928443858</v>
      </c>
      <c r="Q6" s="24">
        <f>INDEX('Model 2'!EMBLEMFac11Fac5,MATCH($H6,'Model 2'!$A$312:$A$331,1),MATCH($B$7,'Model 2'!$D$309:$F$309,0))</f>
        <v>1.5183027317526132</v>
      </c>
      <c r="R6" s="24">
        <f>INDEX('Model 2'!EMBLEMFac27Fac3,MATCH(G6,'Model 2'!$A$337:$A$402,1),MATCH($B$5,'Model 2'!$D$336:$X$336,0))</f>
        <v>1.3764569077017119</v>
      </c>
      <c r="S6" s="24">
        <f t="shared" si="1"/>
        <v>3.9251017114315485E-3</v>
      </c>
    </row>
    <row r="7" spans="1:19" x14ac:dyDescent="0.3">
      <c r="A7" s="11" t="s">
        <v>170</v>
      </c>
      <c r="B7" s="13" t="s">
        <v>178</v>
      </c>
      <c r="C7" s="11" t="s">
        <v>175</v>
      </c>
      <c r="D7" s="13" t="s">
        <v>202</v>
      </c>
      <c r="E7" s="14"/>
      <c r="G7" s="25">
        <f t="shared" si="2"/>
        <v>68</v>
      </c>
      <c r="H7" s="25">
        <f t="shared" si="2"/>
        <v>4</v>
      </c>
      <c r="I7" s="24">
        <f t="shared" si="0"/>
        <v>3.8649190714287626E-4</v>
      </c>
      <c r="J7" s="24">
        <f t="shared" si="0"/>
        <v>1</v>
      </c>
      <c r="K7" s="24">
        <f>INDEX('Model 2'!EMBLEMFac1Fac3,MATCH($G7,'Model 2'!$A$22:$A$87,1),MATCH($B$8,'Model 2'!$D$21:$E$21,0))</f>
        <v>1.6400195167350331</v>
      </c>
      <c r="L7" s="24">
        <f>INDEX('Model 2'!EMBLEMFac10Fac3,MATCH($G7,'Model 2'!$A$93:$A$158,1),MATCH($D$4,'Model 2'!$D$92:$H$92,0))</f>
        <v>1</v>
      </c>
      <c r="M7" s="24">
        <f t="shared" si="3"/>
        <v>0.93326440788510556</v>
      </c>
      <c r="N7" s="24">
        <f>INDEX('Model 2'!EMBLEMFac8Fac5,MATCH($H7,'Model 2'!$A$191:$A$210,1),MATCH($D$6,'Model 2'!$D$190:$F$190,0))</f>
        <v>2.3096254586830849</v>
      </c>
      <c r="O7" s="24">
        <f>INDEX('Model 2'!EMBLEMFac9Fac5,MATCH($H7,'Model 2'!$A$216:$A$235,1),MATCH($D$7,'Model 2'!$D$213:$H$213,0))</f>
        <v>1</v>
      </c>
      <c r="P7" s="24">
        <f>INDEX('Model 2'!EMBLEMFac7Fac3,MATCH($G7,'Model 2'!$A$241:$A$306,1),MATCH($D$8,'Model 2'!$D$240:$E$240,0))</f>
        <v>1.9655068197575791</v>
      </c>
      <c r="Q7" s="24">
        <f>INDEX('Model 2'!EMBLEMFac11Fac5,MATCH($H7,'Model 2'!$A$312:$A$331,1),MATCH($B$7,'Model 2'!$D$309:$F$309,0))</f>
        <v>1.467954563011084</v>
      </c>
      <c r="R7" s="24">
        <f>INDEX('Model 2'!EMBLEMFac27Fac3,MATCH(G7,'Model 2'!$A$337:$A$402,1),MATCH($B$5,'Model 2'!$D$336:$X$336,0))</f>
        <v>1.366305890354472</v>
      </c>
      <c r="S7" s="24">
        <f t="shared" si="1"/>
        <v>5.3860550905494532E-3</v>
      </c>
    </row>
    <row r="8" spans="1:19" x14ac:dyDescent="0.3">
      <c r="A8" s="11" t="s">
        <v>171</v>
      </c>
      <c r="B8" s="13" t="s">
        <v>137</v>
      </c>
      <c r="C8" s="11" t="s">
        <v>176</v>
      </c>
      <c r="D8" s="13" t="s">
        <v>67</v>
      </c>
      <c r="E8" s="14"/>
      <c r="G8" s="25">
        <f t="shared" si="2"/>
        <v>69</v>
      </c>
      <c r="H8" s="25">
        <f t="shared" si="2"/>
        <v>5</v>
      </c>
      <c r="I8" s="24">
        <f t="shared" si="0"/>
        <v>3.8649190714287626E-4</v>
      </c>
      <c r="J8" s="24">
        <f t="shared" si="0"/>
        <v>1</v>
      </c>
      <c r="K8" s="24">
        <f>INDEX('Model 2'!EMBLEMFac1Fac3,MATCH($G8,'Model 2'!$A$22:$A$87,1),MATCH($B$8,'Model 2'!$D$21:$E$21,0))</f>
        <v>1.9671754383330959</v>
      </c>
      <c r="L8" s="24">
        <f>INDEX('Model 2'!EMBLEMFac10Fac3,MATCH($G8,'Model 2'!$A$93:$A$158,1),MATCH($D$4,'Model 2'!$D$92:$H$92,0))</f>
        <v>1</v>
      </c>
      <c r="M8" s="24">
        <f t="shared" si="3"/>
        <v>0.93326440788510556</v>
      </c>
      <c r="N8" s="24">
        <f>INDEX('Model 2'!EMBLEMFac8Fac5,MATCH($H8,'Model 2'!$A$191:$A$210,1),MATCH($D$6,'Model 2'!$D$190:$F$190,0))</f>
        <v>2.6933288527679609</v>
      </c>
      <c r="O8" s="24">
        <f>INDEX('Model 2'!EMBLEMFac9Fac5,MATCH($H8,'Model 2'!$A$216:$A$235,1),MATCH($D$7,'Model 2'!$D$213:$H$213,0))</f>
        <v>1</v>
      </c>
      <c r="P8" s="24">
        <f>INDEX('Model 2'!EMBLEMFac7Fac3,MATCH($G8,'Model 2'!$A$241:$A$306,1),MATCH($D$8,'Model 2'!$D$240:$E$240,0))</f>
        <v>1.9141241228512298</v>
      </c>
      <c r="Q8" s="24">
        <f>INDEX('Model 2'!EMBLEMFac11Fac5,MATCH($H8,'Model 2'!$A$312:$A$331,1),MATCH($B$7,'Model 2'!$D$309:$F$309,0))</f>
        <v>1.4192759810012452</v>
      </c>
      <c r="R8" s="24">
        <f>INDEX('Model 2'!EMBLEMFac27Fac3,MATCH(G8,'Model 2'!$A$337:$A$402,1),MATCH($B$5,'Model 2'!$D$336:$X$336,0))</f>
        <v>1.3562297341616973</v>
      </c>
      <c r="S8" s="24">
        <f t="shared" si="1"/>
        <v>7.0412180890442365E-3</v>
      </c>
    </row>
    <row r="9" spans="1:19" x14ac:dyDescent="0.3">
      <c r="A9" s="11" t="s">
        <v>182</v>
      </c>
      <c r="B9" s="15" t="s">
        <v>111</v>
      </c>
      <c r="C9" s="16"/>
      <c r="D9" s="17"/>
      <c r="E9" s="18"/>
      <c r="G9" s="25">
        <f t="shared" si="2"/>
        <v>70</v>
      </c>
      <c r="H9" s="25">
        <f t="shared" si="2"/>
        <v>6</v>
      </c>
      <c r="I9" s="24">
        <f t="shared" si="0"/>
        <v>3.8649190714287626E-4</v>
      </c>
      <c r="J9" s="24">
        <f t="shared" si="0"/>
        <v>1</v>
      </c>
      <c r="K9" s="24">
        <f>INDEX('Model 2'!EMBLEMFac1Fac3,MATCH($G9,'Model 2'!$A$22:$A$87,1),MATCH($B$8,'Model 2'!$D$21:$E$21,0))</f>
        <v>2.3741597505840897</v>
      </c>
      <c r="L9" s="24">
        <f>INDEX('Model 2'!EMBLEMFac10Fac3,MATCH($G9,'Model 2'!$A$93:$A$158,1),MATCH($D$4,'Model 2'!$D$92:$H$92,0))</f>
        <v>1</v>
      </c>
      <c r="M9" s="24">
        <f t="shared" si="3"/>
        <v>0.93326440788510556</v>
      </c>
      <c r="N9" s="24">
        <f>INDEX('Model 2'!EMBLEMFac8Fac5,MATCH($H9,'Model 2'!$A$191:$A$210,1),MATCH($D$6,'Model 2'!$D$190:$F$190,0))</f>
        <v>2.9983573097939877</v>
      </c>
      <c r="O9" s="24">
        <f>INDEX('Model 2'!EMBLEMFac9Fac5,MATCH($H9,'Model 2'!$A$216:$A$235,1),MATCH($D$7,'Model 2'!$D$213:$H$213,0))</f>
        <v>1</v>
      </c>
      <c r="P9" s="24">
        <f>INDEX('Model 2'!EMBLEMFac7Fac3,MATCH($G9,'Model 2'!$A$241:$A$306,1),MATCH($D$8,'Model 2'!$D$240:$E$240,0))</f>
        <v>1.8632941655075417</v>
      </c>
      <c r="Q9" s="24">
        <f>INDEX('Model 2'!EMBLEMFac11Fac5,MATCH($H9,'Model 2'!$A$312:$A$331,1),MATCH($B$7,'Model 2'!$D$309:$F$309,0))</f>
        <v>1.3722116208523532</v>
      </c>
      <c r="R9" s="24">
        <f>INDEX('Model 2'!EMBLEMFac27Fac3,MATCH(G9,'Model 2'!$A$337:$A$402,1),MATCH($B$5,'Model 2'!$D$336:$X$336,0))</f>
        <v>1.3462278870415394</v>
      </c>
      <c r="S9" s="24">
        <f t="shared" si="1"/>
        <v>8.8381126241375823E-3</v>
      </c>
    </row>
    <row r="10" spans="1:19" x14ac:dyDescent="0.3">
      <c r="A10" s="19"/>
      <c r="B10" s="20"/>
      <c r="C10" s="21"/>
      <c r="D10" s="21"/>
      <c r="E10" s="22"/>
      <c r="G10" s="25">
        <f t="shared" si="2"/>
        <v>71</v>
      </c>
      <c r="H10" s="25">
        <f t="shared" si="2"/>
        <v>7</v>
      </c>
      <c r="I10" s="24">
        <f t="shared" si="0"/>
        <v>3.8649190714287626E-4</v>
      </c>
      <c r="J10" s="24">
        <f t="shared" si="0"/>
        <v>1</v>
      </c>
      <c r="K10" s="24">
        <f>INDEX('Model 2'!EMBLEMFac1Fac3,MATCH($G10,'Model 2'!$A$22:$A$87,1),MATCH($B$8,'Model 2'!$D$21:$E$21,0))</f>
        <v>2.8778194817386478</v>
      </c>
      <c r="L10" s="24">
        <f>INDEX('Model 2'!EMBLEMFac10Fac3,MATCH($G10,'Model 2'!$A$93:$A$158,1),MATCH($D$4,'Model 2'!$D$92:$H$92,0))</f>
        <v>1</v>
      </c>
      <c r="M10" s="24">
        <f t="shared" si="3"/>
        <v>0.93326440788510556</v>
      </c>
      <c r="N10" s="24">
        <f>INDEX('Model 2'!EMBLEMFac8Fac5,MATCH($H10,'Model 2'!$A$191:$A$210,1),MATCH($D$6,'Model 2'!$D$190:$F$190,0))</f>
        <v>3.2136350071428148</v>
      </c>
      <c r="O10" s="24">
        <f>INDEX('Model 2'!EMBLEMFac9Fac5,MATCH($H10,'Model 2'!$A$216:$A$235,1),MATCH($D$7,'Model 2'!$D$213:$H$213,0))</f>
        <v>1</v>
      </c>
      <c r="P10" s="24">
        <f>INDEX('Model 2'!EMBLEMFac7Fac3,MATCH($G10,'Model 2'!$A$241:$A$306,1),MATCH($D$8,'Model 2'!$D$240:$E$240,0))</f>
        <v>1.8130448089549154</v>
      </c>
      <c r="Q10" s="24">
        <f>INDEX('Model 2'!EMBLEMFac11Fac5,MATCH($H10,'Model 2'!$A$312:$A$331,1),MATCH($B$7,'Model 2'!$D$309:$F$309,0))</f>
        <v>1.3267079536383628</v>
      </c>
      <c r="R10" s="24">
        <f>INDEX('Model 2'!EMBLEMFac27Fac3,MATCH(G10,'Model 2'!$A$337:$A$402,1),MATCH($B$5,'Model 2'!$D$336:$X$336,0))</f>
        <v>1.336299800983608</v>
      </c>
      <c r="S10" s="24">
        <f t="shared" si="1"/>
        <v>1.0722424082711063E-2</v>
      </c>
    </row>
    <row r="11" spans="1:19" x14ac:dyDescent="0.3">
      <c r="G11" s="25">
        <f t="shared" si="2"/>
        <v>72</v>
      </c>
      <c r="H11" s="25">
        <f t="shared" si="2"/>
        <v>8</v>
      </c>
      <c r="I11" s="24">
        <f t="shared" si="0"/>
        <v>3.8649190714287626E-4</v>
      </c>
      <c r="J11" s="24">
        <f t="shared" si="0"/>
        <v>1</v>
      </c>
      <c r="K11" s="24">
        <f>INDEX('Model 2'!EMBLEMFac1Fac3,MATCH($G11,'Model 2'!$A$22:$A$87,1),MATCH($B$8,'Model 2'!$D$21:$E$21,0))</f>
        <v>3.4971347951468847</v>
      </c>
      <c r="L11" s="24">
        <f>INDEX('Model 2'!EMBLEMFac10Fac3,MATCH($G11,'Model 2'!$A$93:$A$158,1),MATCH($D$4,'Model 2'!$D$92:$H$92,0))</f>
        <v>1</v>
      </c>
      <c r="M11" s="24">
        <f t="shared" si="3"/>
        <v>0.93326440788510556</v>
      </c>
      <c r="N11" s="24">
        <f>INDEX('Model 2'!EMBLEMFac8Fac5,MATCH($H11,'Model 2'!$A$191:$A$210,1),MATCH($D$6,'Model 2'!$D$190:$F$190,0))</f>
        <v>3.3413772162956534</v>
      </c>
      <c r="O11" s="24">
        <f>INDEX('Model 2'!EMBLEMFac9Fac5,MATCH($H11,'Model 2'!$A$216:$A$235,1),MATCH($D$7,'Model 2'!$D$213:$H$213,0))</f>
        <v>1</v>
      </c>
      <c r="P11" s="24">
        <f>INDEX('Model 2'!EMBLEMFac7Fac3,MATCH($G11,'Model 2'!$A$241:$A$306,1),MATCH($D$8,'Model 2'!$D$240:$E$240,0))</f>
        <v>1.7634024401804536</v>
      </c>
      <c r="Q11" s="24">
        <f>INDEX('Model 2'!EMBLEMFac11Fac5,MATCH($H11,'Model 2'!$A$312:$A$331,1),MATCH($B$7,'Model 2'!$D$309:$F$309,0))</f>
        <v>1.2827132254964939</v>
      </c>
      <c r="R11" s="24">
        <f>INDEX('Model 2'!EMBLEMFac27Fac3,MATCH(G11,'Model 2'!$A$337:$A$402,1),MATCH($B$5,'Model 2'!$D$336:$X$336,0))</f>
        <v>1.3264449320189506</v>
      </c>
      <c r="S11" s="24">
        <f t="shared" si="1"/>
        <v>1.2646001294083416E-2</v>
      </c>
    </row>
    <row r="12" spans="1:19" x14ac:dyDescent="0.3">
      <c r="G12" s="25">
        <f t="shared" si="2"/>
        <v>73</v>
      </c>
      <c r="H12" s="25">
        <f t="shared" si="2"/>
        <v>9</v>
      </c>
      <c r="I12" s="24">
        <f t="shared" si="0"/>
        <v>3.8649190714287626E-4</v>
      </c>
      <c r="J12" s="24">
        <f t="shared" si="0"/>
        <v>1</v>
      </c>
      <c r="K12" s="24">
        <f>INDEX('Model 2'!EMBLEMFac1Fac3,MATCH($G12,'Model 2'!$A$22:$A$87,1),MATCH($B$8,'Model 2'!$D$21:$E$21,0))</f>
        <v>4.2537114547075898</v>
      </c>
      <c r="L12" s="24">
        <f>INDEX('Model 2'!EMBLEMFac10Fac3,MATCH($G12,'Model 2'!$A$93:$A$158,1),MATCH($D$4,'Model 2'!$D$92:$H$92,0))</f>
        <v>1</v>
      </c>
      <c r="M12" s="24">
        <f t="shared" si="3"/>
        <v>0.93326440788510556</v>
      </c>
      <c r="N12" s="24">
        <f>INDEX('Model 2'!EMBLEMFac8Fac5,MATCH($H12,'Model 2'!$A$191:$A$210,1),MATCH($D$6,'Model 2'!$D$190:$F$190,0))</f>
        <v>3.3930521667245643</v>
      </c>
      <c r="O12" s="24">
        <f>INDEX('Model 2'!EMBLEMFac9Fac5,MATCH($H12,'Model 2'!$A$216:$A$235,1),MATCH($D$7,'Model 2'!$D$213:$H$213,0))</f>
        <v>1</v>
      </c>
      <c r="P12" s="24">
        <f>INDEX('Model 2'!EMBLEMFac7Fac3,MATCH($G12,'Model 2'!$A$241:$A$306,1),MATCH($D$8,'Model 2'!$D$240:$E$240,0))</f>
        <v>1.7143919675321027</v>
      </c>
      <c r="Q12" s="24">
        <f>INDEX('Model 2'!EMBLEMFac11Fac5,MATCH($H12,'Model 2'!$A$312:$A$331,1),MATCH($B$7,'Model 2'!$D$309:$F$309,0))</f>
        <v>1.2401773987646658</v>
      </c>
      <c r="R12" s="24">
        <f>INDEX('Model 2'!EMBLEMFac27Fac3,MATCH(G12,'Model 2'!$A$337:$A$402,1),MATCH($B$5,'Model 2'!$D$336:$X$336,0))</f>
        <v>1.3166627401902455</v>
      </c>
      <c r="S12" s="24">
        <f t="shared" si="1"/>
        <v>1.4573778105592777E-2</v>
      </c>
    </row>
    <row r="13" spans="1:19" x14ac:dyDescent="0.3">
      <c r="G13" s="25">
        <f t="shared" si="2"/>
        <v>74</v>
      </c>
      <c r="H13" s="25">
        <f t="shared" si="2"/>
        <v>10</v>
      </c>
      <c r="I13" s="24">
        <f t="shared" si="0"/>
        <v>3.8649190714287626E-4</v>
      </c>
      <c r="J13" s="24">
        <f t="shared" si="0"/>
        <v>1</v>
      </c>
      <c r="K13" s="24">
        <f>INDEX('Model 2'!EMBLEMFac1Fac3,MATCH($G13,'Model 2'!$A$22:$A$87,1),MATCH($B$8,'Model 2'!$D$21:$E$21,0))</f>
        <v>5.1719602691626498</v>
      </c>
      <c r="L13" s="24">
        <f>INDEX('Model 2'!EMBLEMFac10Fac3,MATCH($G13,'Model 2'!$A$93:$A$158,1),MATCH($D$4,'Model 2'!$D$92:$H$92,0))</f>
        <v>1</v>
      </c>
      <c r="M13" s="24">
        <f t="shared" si="3"/>
        <v>0.93326440788510556</v>
      </c>
      <c r="N13" s="24">
        <f>INDEX('Model 2'!EMBLEMFac8Fac5,MATCH($H13,'Model 2'!$A$191:$A$210,1),MATCH($D$6,'Model 2'!$D$190:$F$190,0))</f>
        <v>3.3848198963800553</v>
      </c>
      <c r="O13" s="24">
        <f>INDEX('Model 2'!EMBLEMFac9Fac5,MATCH($H13,'Model 2'!$A$216:$A$235,1),MATCH($D$7,'Model 2'!$D$213:$H$213,0))</f>
        <v>1</v>
      </c>
      <c r="P13" s="24">
        <f>INDEX('Model 2'!EMBLEMFac7Fac3,MATCH($G13,'Model 2'!$A$241:$A$306,1),MATCH($D$8,'Model 2'!$D$240:$E$240,0))</f>
        <v>1.6660368195322317</v>
      </c>
      <c r="Q13" s="24">
        <f>INDEX('Model 2'!EMBLEMFac11Fac5,MATCH($H13,'Model 2'!$A$312:$A$331,1),MATCH($B$7,'Model 2'!$D$309:$F$309,0))</f>
        <v>1.1990520950708767</v>
      </c>
      <c r="R13" s="24">
        <f>INDEX('Model 2'!EMBLEMFac27Fac3,MATCH(G13,'Model 2'!$A$337:$A$402,1),MATCH($B$5,'Model 2'!$D$336:$X$336,0))</f>
        <v>1.3069526895222225</v>
      </c>
      <c r="S13" s="24">
        <f t="shared" si="1"/>
        <v>1.6486116603930095E-2</v>
      </c>
    </row>
    <row r="14" spans="1:19" x14ac:dyDescent="0.3">
      <c r="G14" s="25">
        <f t="shared" si="2"/>
        <v>75</v>
      </c>
      <c r="H14" s="25">
        <f t="shared" si="2"/>
        <v>11</v>
      </c>
      <c r="I14" s="24">
        <f t="shared" si="0"/>
        <v>3.8649190714287626E-4</v>
      </c>
      <c r="J14" s="24">
        <f t="shared" si="0"/>
        <v>1</v>
      </c>
      <c r="K14" s="24">
        <f>INDEX('Model 2'!EMBLEMFac1Fac3,MATCH($G14,'Model 2'!$A$22:$A$87,1),MATCH($B$8,'Model 2'!$D$21:$E$21,0))</f>
        <v>6.2793046213976558</v>
      </c>
      <c r="L14" s="24">
        <f>INDEX('Model 2'!EMBLEMFac10Fac3,MATCH($G14,'Model 2'!$A$93:$A$158,1),MATCH($D$4,'Model 2'!$D$92:$H$92,0))</f>
        <v>1</v>
      </c>
      <c r="M14" s="24">
        <f t="shared" si="3"/>
        <v>0.93326440788510556</v>
      </c>
      <c r="N14" s="24">
        <f>INDEX('Model 2'!EMBLEMFac8Fac5,MATCH($H14,'Model 2'!$A$191:$A$210,1),MATCH($D$6,'Model 2'!$D$190:$F$190,0))</f>
        <v>3.3337126674037632</v>
      </c>
      <c r="O14" s="24">
        <f>INDEX('Model 2'!EMBLEMFac9Fac5,MATCH($H14,'Model 2'!$A$216:$A$235,1),MATCH($D$7,'Model 2'!$D$213:$H$213,0))</f>
        <v>1</v>
      </c>
      <c r="P14" s="24">
        <f>INDEX('Model 2'!EMBLEMFac7Fac3,MATCH($G14,'Model 2'!$A$241:$A$306,1),MATCH($D$8,'Model 2'!$D$240:$E$240,0))</f>
        <v>1.6183589468177171</v>
      </c>
      <c r="Q14" s="24">
        <f>INDEX('Model 2'!EMBLEMFac11Fac5,MATCH($H14,'Model 2'!$A$312:$A$331,1),MATCH($B$7,'Model 2'!$D$309:$F$309,0))</f>
        <v>1.1592905403097746</v>
      </c>
      <c r="R14" s="24">
        <f>INDEX('Model 2'!EMBLEMFac27Fac3,MATCH(G14,'Model 2'!$A$337:$A$402,1),MATCH($B$5,'Model 2'!$D$336:$X$336,0))</f>
        <v>1.2973142479922837</v>
      </c>
      <c r="S14" s="24">
        <f t="shared" si="1"/>
        <v>1.8377953918173609E-2</v>
      </c>
    </row>
    <row r="15" spans="1:19" x14ac:dyDescent="0.3">
      <c r="G15" s="25">
        <f t="shared" si="2"/>
        <v>76</v>
      </c>
      <c r="H15" s="25">
        <f t="shared" si="2"/>
        <v>12</v>
      </c>
      <c r="I15" s="24">
        <f t="shared" si="0"/>
        <v>3.8649190714287626E-4</v>
      </c>
      <c r="J15" s="24">
        <f t="shared" si="0"/>
        <v>1</v>
      </c>
      <c r="K15" s="24">
        <f>INDEX('Model 2'!EMBLEMFac1Fac3,MATCH($G15,'Model 2'!$A$22:$A$87,1),MATCH($B$8,'Model 2'!$D$21:$E$21,0))</f>
        <v>7.6065533324716261</v>
      </c>
      <c r="L15" s="24">
        <f>INDEX('Model 2'!EMBLEMFac10Fac3,MATCH($G15,'Model 2'!$A$93:$A$158,1),MATCH($D$4,'Model 2'!$D$92:$H$92,0))</f>
        <v>1</v>
      </c>
      <c r="M15" s="24">
        <f t="shared" si="3"/>
        <v>0.93326440788510556</v>
      </c>
      <c r="N15" s="24">
        <f>INDEX('Model 2'!EMBLEMFac8Fac5,MATCH($H15,'Model 2'!$A$191:$A$210,1),MATCH($D$6,'Model 2'!$D$190:$F$190,0))</f>
        <v>3.2550641905483095</v>
      </c>
      <c r="O15" s="24">
        <f>INDEX('Model 2'!EMBLEMFac9Fac5,MATCH($H15,'Model 2'!$A$216:$A$235,1),MATCH($D$7,'Model 2'!$D$213:$H$213,0))</f>
        <v>1</v>
      </c>
      <c r="P15" s="24">
        <f>INDEX('Model 2'!EMBLEMFac7Fac3,MATCH($G15,'Model 2'!$A$241:$A$306,1),MATCH($D$8,'Model 2'!$D$240:$E$240,0))</f>
        <v>1.5713788271148066</v>
      </c>
      <c r="Q15" s="24">
        <f>INDEX('Model 2'!EMBLEMFac11Fac5,MATCH($H15,'Model 2'!$A$312:$A$331,1),MATCH($B$7,'Model 2'!$D$309:$F$309,0))</f>
        <v>1.120847511443851</v>
      </c>
      <c r="R15" s="24">
        <f>INDEX('Model 2'!EMBLEMFac27Fac3,MATCH(G15,'Model 2'!$A$337:$A$402,1),MATCH($B$5,'Model 2'!$D$336:$X$336,0))</f>
        <v>1.2877468875013696</v>
      </c>
      <c r="S15" s="24">
        <f t="shared" si="1"/>
        <v>2.0255852122476912E-2</v>
      </c>
    </row>
    <row r="16" spans="1:19" x14ac:dyDescent="0.3">
      <c r="G16" s="25">
        <f t="shared" si="2"/>
        <v>77</v>
      </c>
      <c r="H16" s="25">
        <f t="shared" si="2"/>
        <v>13</v>
      </c>
      <c r="I16" s="24">
        <f t="shared" si="0"/>
        <v>3.8649190714287626E-4</v>
      </c>
      <c r="J16" s="24">
        <f t="shared" si="0"/>
        <v>1</v>
      </c>
      <c r="K16" s="24">
        <f>INDEX('Model 2'!EMBLEMFac1Fac3,MATCH($G16,'Model 2'!$A$22:$A$87,1),MATCH($B$8,'Model 2'!$D$21:$E$21,0))</f>
        <v>9.1885734460016142</v>
      </c>
      <c r="L16" s="24">
        <f>INDEX('Model 2'!EMBLEMFac10Fac3,MATCH($G16,'Model 2'!$A$93:$A$158,1),MATCH($D$4,'Model 2'!$D$92:$H$92,0))</f>
        <v>1</v>
      </c>
      <c r="M16" s="24">
        <f t="shared" si="3"/>
        <v>0.93326440788510556</v>
      </c>
      <c r="N16" s="24">
        <f>INDEX('Model 2'!EMBLEMFac8Fac5,MATCH($H16,'Model 2'!$A$191:$A$210,1),MATCH($D$6,'Model 2'!$D$190:$F$190,0))</f>
        <v>3.1611463947718068</v>
      </c>
      <c r="O16" s="24">
        <f>INDEX('Model 2'!EMBLEMFac9Fac5,MATCH($H16,'Model 2'!$A$216:$A$235,1),MATCH($D$7,'Model 2'!$D$213:$H$213,0))</f>
        <v>1</v>
      </c>
      <c r="P16" s="24">
        <f>INDEX('Model 2'!EMBLEMFac7Fac3,MATCH($G16,'Model 2'!$A$241:$A$306,1),MATCH($D$8,'Model 2'!$D$240:$E$240,0))</f>
        <v>1.5251154731506877</v>
      </c>
      <c r="Q16" s="24">
        <f>INDEX('Model 2'!EMBLEMFac11Fac5,MATCH($H16,'Model 2'!$A$312:$A$331,1),MATCH($B$7,'Model 2'!$D$309:$F$309,0))</f>
        <v>1.0836792850687602</v>
      </c>
      <c r="R16" s="24">
        <f>INDEX('Model 2'!EMBLEMFac27Fac3,MATCH(G16,'Model 2'!$A$337:$A$402,1),MATCH($B$5,'Model 2'!$D$336:$X$336,0))</f>
        <v>1.2782500838450117</v>
      </c>
      <c r="S16" s="24">
        <f t="shared" si="1"/>
        <v>2.2133858878655301E-2</v>
      </c>
    </row>
    <row r="17" spans="1:19" x14ac:dyDescent="0.3">
      <c r="G17" s="25">
        <f t="shared" si="2"/>
        <v>78</v>
      </c>
      <c r="H17" s="25">
        <f t="shared" si="2"/>
        <v>14</v>
      </c>
      <c r="I17" s="24">
        <f t="shared" si="0"/>
        <v>3.8649190714287626E-4</v>
      </c>
      <c r="J17" s="24">
        <f t="shared" si="0"/>
        <v>1</v>
      </c>
      <c r="K17" s="24">
        <f>INDEX('Model 2'!EMBLEMFac1Fac3,MATCH($G17,'Model 2'!$A$22:$A$87,1),MATCH($B$8,'Model 2'!$D$21:$E$21,0))</f>
        <v>11.065446849603845</v>
      </c>
      <c r="L17" s="24">
        <f>INDEX('Model 2'!EMBLEMFac10Fac3,MATCH($G17,'Model 2'!$A$93:$A$158,1),MATCH($D$4,'Model 2'!$D$92:$H$92,0))</f>
        <v>1</v>
      </c>
      <c r="M17" s="24">
        <f t="shared" si="3"/>
        <v>0.93326440788510556</v>
      </c>
      <c r="N17" s="24">
        <f>INDEX('Model 2'!EMBLEMFac8Fac5,MATCH($H17,'Model 2'!$A$191:$A$210,1),MATCH($D$6,'Model 2'!$D$190:$F$190,0))</f>
        <v>3.0607075434407811</v>
      </c>
      <c r="O17" s="24">
        <f>INDEX('Model 2'!EMBLEMFac9Fac5,MATCH($H17,'Model 2'!$A$216:$A$235,1),MATCH($D$7,'Model 2'!$D$213:$H$213,0))</f>
        <v>1</v>
      </c>
      <c r="P17" s="24">
        <f>INDEX('Model 2'!EMBLEMFac7Fac3,MATCH($G17,'Model 2'!$A$241:$A$306,1),MATCH($D$8,'Model 2'!$D$240:$E$240,0))</f>
        <v>1.4795864433979211</v>
      </c>
      <c r="Q17" s="24">
        <f>INDEX('Model 2'!EMBLEMFac11Fac5,MATCH($H17,'Model 2'!$A$312:$A$331,1),MATCH($B$7,'Model 2'!$D$309:$F$309,0))</f>
        <v>1.0477435876842462</v>
      </c>
      <c r="R17" s="24">
        <f>INDEX('Model 2'!EMBLEMFac27Fac3,MATCH(G17,'Model 2'!$A$337:$A$402,1),MATCH($B$5,'Model 2'!$D$336:$X$336,0))</f>
        <v>1.2688233166846166</v>
      </c>
      <c r="S17" s="24">
        <f t="shared" si="1"/>
        <v>2.4028817793252472E-2</v>
      </c>
    </row>
    <row r="18" spans="1:19" x14ac:dyDescent="0.3">
      <c r="G18" s="25">
        <f t="shared" si="2"/>
        <v>79</v>
      </c>
      <c r="H18" s="25">
        <f t="shared" si="2"/>
        <v>15</v>
      </c>
      <c r="I18" s="24">
        <f t="shared" si="0"/>
        <v>3.8649190714287626E-4</v>
      </c>
      <c r="J18" s="24">
        <f t="shared" si="0"/>
        <v>1</v>
      </c>
      <c r="K18" s="24">
        <f>INDEX('Model 2'!EMBLEMFac1Fac3,MATCH($G18,'Model 2'!$A$22:$A$87,1),MATCH($B$8,'Model 2'!$D$21:$E$21,0))</f>
        <v>13.284353922170181</v>
      </c>
      <c r="L18" s="24">
        <f>INDEX('Model 2'!EMBLEMFac10Fac3,MATCH($G18,'Model 2'!$A$93:$A$158,1),MATCH($D$4,'Model 2'!$D$92:$H$92,0))</f>
        <v>1</v>
      </c>
      <c r="M18" s="24">
        <f t="shared" si="3"/>
        <v>0.93326440788510556</v>
      </c>
      <c r="N18" s="24">
        <f>INDEX('Model 2'!EMBLEMFac8Fac5,MATCH($H18,'Model 2'!$A$191:$A$210,1),MATCH($D$6,'Model 2'!$D$190:$F$190,0))</f>
        <v>2.9590574308938979</v>
      </c>
      <c r="O18" s="24">
        <f>INDEX('Model 2'!EMBLEMFac9Fac5,MATCH($H18,'Model 2'!$A$216:$A$235,1),MATCH($D$7,'Model 2'!$D$213:$H$213,0))</f>
        <v>1</v>
      </c>
      <c r="P18" s="24">
        <f>INDEX('Model 2'!EMBLEMFac7Fac3,MATCH($G18,'Model 2'!$A$241:$A$306,1),MATCH($D$8,'Model 2'!$D$240:$E$240,0))</f>
        <v>1.4348078555425465</v>
      </c>
      <c r="Q18" s="24">
        <f>INDEX('Model 2'!EMBLEMFac11Fac5,MATCH($H18,'Model 2'!$A$312:$A$331,1),MATCH($B$7,'Model 2'!$D$309:$F$309,0))</f>
        <v>1.0477435876842462</v>
      </c>
      <c r="R18" s="24">
        <f>INDEX('Model 2'!EMBLEMFac27Fac3,MATCH(G18,'Model 2'!$A$337:$A$402,1),MATCH($B$5,'Model 2'!$D$336:$X$336,0))</f>
        <v>1.2594660695189546</v>
      </c>
      <c r="S18" s="24">
        <f t="shared" si="1"/>
        <v>2.6845665158281819E-2</v>
      </c>
    </row>
    <row r="19" spans="1:19" x14ac:dyDescent="0.3">
      <c r="G19" s="25">
        <f t="shared" si="2"/>
        <v>80</v>
      </c>
      <c r="H19" s="25">
        <f t="shared" si="2"/>
        <v>16</v>
      </c>
      <c r="I19" s="24">
        <f t="shared" si="0"/>
        <v>3.8649190714287626E-4</v>
      </c>
      <c r="J19" s="24">
        <f t="shared" si="0"/>
        <v>1</v>
      </c>
      <c r="K19" s="24">
        <f>INDEX('Model 2'!EMBLEMFac1Fac3,MATCH($G19,'Model 2'!$A$22:$A$87,1),MATCH($B$8,'Model 2'!$D$21:$E$21,0))</f>
        <v>15.902503972995632</v>
      </c>
      <c r="L19" s="24">
        <f>INDEX('Model 2'!EMBLEMFac10Fac3,MATCH($G19,'Model 2'!$A$93:$A$158,1),MATCH($D$4,'Model 2'!$D$92:$H$92,0))</f>
        <v>1</v>
      </c>
      <c r="M19" s="24">
        <f t="shared" si="3"/>
        <v>0.93326440788510556</v>
      </c>
      <c r="N19" s="24">
        <f>INDEX('Model 2'!EMBLEMFac8Fac5,MATCH($H19,'Model 2'!$A$191:$A$210,1),MATCH($D$6,'Model 2'!$D$190:$F$190,0))</f>
        <v>2.8584137901470674</v>
      </c>
      <c r="O19" s="24">
        <f>INDEX('Model 2'!EMBLEMFac9Fac5,MATCH($H19,'Model 2'!$A$216:$A$235,1),MATCH($D$7,'Model 2'!$D$213:$H$213,0))</f>
        <v>1</v>
      </c>
      <c r="P19" s="24">
        <f>INDEX('Model 2'!EMBLEMFac7Fac3,MATCH($G19,'Model 2'!$A$241:$A$306,1),MATCH($D$8,'Model 2'!$D$240:$E$240,0))</f>
        <v>1.3907944025619949</v>
      </c>
      <c r="Q19" s="24">
        <f>INDEX('Model 2'!EMBLEMFac11Fac5,MATCH($H19,'Model 2'!$A$312:$A$331,1),MATCH($B$7,'Model 2'!$D$309:$F$309,0))</f>
        <v>1.0477435876842462</v>
      </c>
      <c r="R19" s="24">
        <f>INDEX('Model 2'!EMBLEMFac27Fac3,MATCH(G19,'Model 2'!$A$337:$A$402,1),MATCH($B$5,'Model 2'!$D$336:$X$336,0))</f>
        <v>1.2501778296558588</v>
      </c>
      <c r="S19" s="24">
        <f t="shared" si="1"/>
        <v>2.9869328397919823E-2</v>
      </c>
    </row>
    <row r="20" spans="1:19" x14ac:dyDescent="0.3">
      <c r="A20" s="26"/>
      <c r="G20" s="25">
        <f t="shared" si="2"/>
        <v>81</v>
      </c>
      <c r="H20" s="25">
        <f t="shared" si="2"/>
        <v>17</v>
      </c>
      <c r="I20" s="24">
        <f t="shared" si="0"/>
        <v>3.8649190714287626E-4</v>
      </c>
      <c r="J20" s="24">
        <f t="shared" si="0"/>
        <v>1</v>
      </c>
      <c r="K20" s="24">
        <f>INDEX('Model 2'!EMBLEMFac1Fac3,MATCH($G20,'Model 2'!$A$22:$A$87,1),MATCH($B$8,'Model 2'!$D$21:$E$21,0))</f>
        <v>18.990875125879185</v>
      </c>
      <c r="L20" s="24">
        <f>INDEX('Model 2'!EMBLEMFac10Fac3,MATCH($G20,'Model 2'!$A$93:$A$158,1),MATCH($D$4,'Model 2'!$D$92:$H$92,0))</f>
        <v>1</v>
      </c>
      <c r="M20" s="24">
        <f t="shared" si="3"/>
        <v>0.93326440788510556</v>
      </c>
      <c r="N20" s="24">
        <f>INDEX('Model 2'!EMBLEMFac8Fac5,MATCH($H20,'Model 2'!$A$191:$A$210,1),MATCH($D$6,'Model 2'!$D$190:$F$190,0))</f>
        <v>2.7583311378087916</v>
      </c>
      <c r="O20" s="24">
        <f>INDEX('Model 2'!EMBLEMFac9Fac5,MATCH($H20,'Model 2'!$A$216:$A$235,1),MATCH($D$7,'Model 2'!$D$213:$H$213,0))</f>
        <v>1</v>
      </c>
      <c r="P20" s="24">
        <f>INDEX('Model 2'!EMBLEMFac7Fac3,MATCH($G20,'Model 2'!$A$241:$A$306,1),MATCH($D$8,'Model 2'!$D$240:$E$240,0))</f>
        <v>1.3475593712945675</v>
      </c>
      <c r="Q20" s="24">
        <f>INDEX('Model 2'!EMBLEMFac11Fac5,MATCH($H20,'Model 2'!$A$312:$A$331,1),MATCH($B$7,'Model 2'!$D$309:$F$309,0))</f>
        <v>1.0477435876842462</v>
      </c>
      <c r="R20" s="24">
        <f>INDEX('Model 2'!EMBLEMFac27Fac3,MATCH(G20,'Model 2'!$A$337:$A$402,1),MATCH($B$5,'Model 2'!$D$336:$X$336,0))</f>
        <v>1.2409580881841411</v>
      </c>
      <c r="S20" s="24">
        <f t="shared" si="1"/>
        <v>3.3105223344954811E-2</v>
      </c>
    </row>
    <row r="21" spans="1:19" x14ac:dyDescent="0.3">
      <c r="A21" s="27"/>
      <c r="G21" s="25">
        <f t="shared" si="2"/>
        <v>82</v>
      </c>
      <c r="H21" s="25">
        <f t="shared" si="2"/>
        <v>18</v>
      </c>
      <c r="I21" s="24">
        <f t="shared" ref="I21:J36" si="4">I20</f>
        <v>3.8649190714287626E-4</v>
      </c>
      <c r="J21" s="24">
        <f t="shared" si="4"/>
        <v>1</v>
      </c>
      <c r="K21" s="24">
        <f>INDEX('Model 2'!EMBLEMFac1Fac3,MATCH($G21,'Model 2'!$A$22:$A$87,1),MATCH($B$8,'Model 2'!$D$21:$E$21,0))</f>
        <v>22.631319344458323</v>
      </c>
      <c r="L21" s="24">
        <f>INDEX('Model 2'!EMBLEMFac10Fac3,MATCH($G21,'Model 2'!$A$93:$A$158,1),MATCH($D$4,'Model 2'!$D$92:$H$92,0))</f>
        <v>1</v>
      </c>
      <c r="M21" s="24">
        <f t="shared" si="3"/>
        <v>0.93326440788510556</v>
      </c>
      <c r="N21" s="24">
        <f>INDEX('Model 2'!EMBLEMFac8Fac5,MATCH($H21,'Model 2'!$A$191:$A$210,1),MATCH($D$6,'Model 2'!$D$190:$F$190,0))</f>
        <v>2.6561366104184718</v>
      </c>
      <c r="O21" s="24">
        <f>INDEX('Model 2'!EMBLEMFac9Fac5,MATCH($H21,'Model 2'!$A$216:$A$235,1),MATCH($D$7,'Model 2'!$D$213:$H$213,0))</f>
        <v>1</v>
      </c>
      <c r="P21" s="24">
        <f>INDEX('Model 2'!EMBLEMFac7Fac3,MATCH($G21,'Model 2'!$A$241:$A$306,1),MATCH($D$8,'Model 2'!$D$240:$E$240,0))</f>
        <v>1.3051146633786175</v>
      </c>
      <c r="Q21" s="24">
        <f>INDEX('Model 2'!EMBLEMFac11Fac5,MATCH($H21,'Model 2'!$A$312:$A$331,1),MATCH($B$7,'Model 2'!$D$309:$F$309,0))</f>
        <v>1.0477435876842462</v>
      </c>
      <c r="R21" s="24">
        <f>INDEX('Model 2'!EMBLEMFac27Fac3,MATCH(G21,'Model 2'!$A$337:$A$402,1),MATCH($B$5,'Model 2'!$D$336:$X$336,0))</f>
        <v>1.2318063399456949</v>
      </c>
      <c r="S21" s="24">
        <f t="shared" si="1"/>
        <v>3.6521743702789732E-2</v>
      </c>
    </row>
    <row r="22" spans="1:19" x14ac:dyDescent="0.3">
      <c r="A22" s="27"/>
      <c r="G22" s="25">
        <f t="shared" ref="G22:H37" si="5">G21+1</f>
        <v>83</v>
      </c>
      <c r="H22" s="25">
        <f t="shared" si="5"/>
        <v>19</v>
      </c>
      <c r="I22" s="24">
        <f t="shared" si="4"/>
        <v>3.8649190714287626E-4</v>
      </c>
      <c r="J22" s="24">
        <f t="shared" si="4"/>
        <v>1</v>
      </c>
      <c r="K22" s="24">
        <f>INDEX('Model 2'!EMBLEMFac1Fac3,MATCH($G22,'Model 2'!$A$22:$A$87,1),MATCH($B$8,'Model 2'!$D$21:$E$21,0))</f>
        <v>26.906295357089107</v>
      </c>
      <c r="L22" s="24">
        <f>INDEX('Model 2'!EMBLEMFac10Fac3,MATCH($G22,'Model 2'!$A$93:$A$158,1),MATCH($D$4,'Model 2'!$D$92:$H$92,0))</f>
        <v>1</v>
      </c>
      <c r="M22" s="24">
        <f t="shared" si="3"/>
        <v>0.93326440788510556</v>
      </c>
      <c r="N22" s="24">
        <f>INDEX('Model 2'!EMBLEMFac8Fac5,MATCH($H22,'Model 2'!$A$191:$A$210,1),MATCH($D$6,'Model 2'!$D$190:$F$190,0))</f>
        <v>2.5473807687703456</v>
      </c>
      <c r="O22" s="24">
        <f>INDEX('Model 2'!EMBLEMFac9Fac5,MATCH($H22,'Model 2'!$A$216:$A$235,1),MATCH($D$7,'Model 2'!$D$213:$H$213,0))</f>
        <v>1</v>
      </c>
      <c r="P22" s="24">
        <f>INDEX('Model 2'!EMBLEMFac7Fac3,MATCH($G22,'Model 2'!$A$241:$A$306,1),MATCH($D$8,'Model 2'!$D$240:$E$240,0))</f>
        <v>1.2634708184362879</v>
      </c>
      <c r="Q22" s="24">
        <f>INDEX('Model 2'!EMBLEMFac11Fac5,MATCH($H22,'Model 2'!$A$312:$A$331,1),MATCH($B$7,'Model 2'!$D$309:$F$309,0))</f>
        <v>1.0477435876842462</v>
      </c>
      <c r="R22" s="24">
        <f>INDEX('Model 2'!EMBLEMFac27Fac3,MATCH(G22,'Model 2'!$A$337:$A$402,1),MATCH($B$5,'Model 2'!$D$336:$X$336,0))</f>
        <v>1.222722083507833</v>
      </c>
      <c r="S22" s="24">
        <f t="shared" si="1"/>
        <v>4.0016662305097588E-2</v>
      </c>
    </row>
    <row r="23" spans="1:19" x14ac:dyDescent="0.3">
      <c r="A23" s="27"/>
      <c r="G23" s="25">
        <f t="shared" si="5"/>
        <v>84</v>
      </c>
      <c r="H23" s="25">
        <f t="shared" si="5"/>
        <v>20</v>
      </c>
      <c r="I23" s="24">
        <f t="shared" si="4"/>
        <v>3.8649190714287626E-4</v>
      </c>
      <c r="J23" s="24">
        <f t="shared" si="4"/>
        <v>1</v>
      </c>
      <c r="K23" s="24">
        <f>INDEX('Model 2'!EMBLEMFac1Fac3,MATCH($G23,'Model 2'!$A$22:$A$87,1),MATCH($B$8,'Model 2'!$D$21:$E$21,0))</f>
        <v>31.887334537602854</v>
      </c>
      <c r="L23" s="24">
        <f>INDEX('Model 2'!EMBLEMFac10Fac3,MATCH($G23,'Model 2'!$A$93:$A$158,1),MATCH($D$4,'Model 2'!$D$92:$H$92,0))</f>
        <v>1</v>
      </c>
      <c r="M23" s="24">
        <f t="shared" si="3"/>
        <v>0.93326440788510556</v>
      </c>
      <c r="N23" s="24">
        <f>INDEX('Model 2'!EMBLEMFac8Fac5,MATCH($H23,'Model 2'!$A$191:$A$210,1),MATCH($D$6,'Model 2'!$D$190:$F$190,0))</f>
        <v>2.4263708103875192</v>
      </c>
      <c r="O23" s="24">
        <f>INDEX('Model 2'!EMBLEMFac9Fac5,MATCH($H23,'Model 2'!$A$216:$A$235,1),MATCH($D$7,'Model 2'!$D$213:$H$213,0))</f>
        <v>1</v>
      </c>
      <c r="P23" s="24">
        <f>INDEX('Model 2'!EMBLEMFac7Fac3,MATCH($G23,'Model 2'!$A$241:$A$306,1),MATCH($D$8,'Model 2'!$D$240:$E$240,0))</f>
        <v>1.22263703937399</v>
      </c>
      <c r="Q23" s="24">
        <f>INDEX('Model 2'!EMBLEMFac11Fac5,MATCH($H23,'Model 2'!$A$312:$A$331,1),MATCH($B$7,'Model 2'!$D$309:$F$309,0))</f>
        <v>1.0477435876842462</v>
      </c>
      <c r="R23" s="24">
        <f>INDEX('Model 2'!EMBLEMFac27Fac3,MATCH(G23,'Model 2'!$A$337:$A$402,1),MATCH($B$5,'Model 2'!$D$336:$X$336,0))</f>
        <v>1.2137048211358026</v>
      </c>
      <c r="S23" s="24">
        <f t="shared" si="1"/>
        <v>4.3389648887048209E-2</v>
      </c>
    </row>
    <row r="24" spans="1:19" x14ac:dyDescent="0.3">
      <c r="G24" s="25">
        <f t="shared" si="5"/>
        <v>85</v>
      </c>
      <c r="H24" s="25">
        <f t="shared" si="5"/>
        <v>21</v>
      </c>
      <c r="I24" s="24">
        <f t="shared" si="4"/>
        <v>3.8649190714287626E-4</v>
      </c>
      <c r="J24" s="24">
        <f t="shared" si="4"/>
        <v>1</v>
      </c>
      <c r="K24" s="24">
        <f>INDEX('Model 2'!EMBLEMFac1Fac3,MATCH($G24,'Model 2'!$A$22:$A$87,1),MATCH($B$8,'Model 2'!$D$21:$E$21,0))</f>
        <v>37.617626414489315</v>
      </c>
      <c r="L24" s="24">
        <f>INDEX('Model 2'!EMBLEMFac10Fac3,MATCH($G24,'Model 2'!$A$93:$A$158,1),MATCH($D$4,'Model 2'!$D$92:$H$92,0))</f>
        <v>1</v>
      </c>
      <c r="M24" s="24">
        <f t="shared" si="3"/>
        <v>0.93326440788510556</v>
      </c>
      <c r="N24" s="24">
        <f>INDEX('Model 2'!EMBLEMFac8Fac5,MATCH($H24,'Model 2'!$A$191:$A$210,1),MATCH($D$6,'Model 2'!$D$190:$F$190,0))</f>
        <v>2.4263708103875192</v>
      </c>
      <c r="O24" s="24">
        <f>INDEX('Model 2'!EMBLEMFac9Fac5,MATCH($H24,'Model 2'!$A$216:$A$235,1),MATCH($D$7,'Model 2'!$D$213:$H$213,0))</f>
        <v>1</v>
      </c>
      <c r="P24" s="24">
        <f>INDEX('Model 2'!EMBLEMFac7Fac3,MATCH($G24,'Model 2'!$A$241:$A$306,1),MATCH($D$8,'Model 2'!$D$240:$E$240,0))</f>
        <v>1.1826212196696464</v>
      </c>
      <c r="Q24" s="24">
        <f>INDEX('Model 2'!EMBLEMFac11Fac5,MATCH($H24,'Model 2'!$A$312:$A$331,1),MATCH($B$7,'Model 2'!$D$309:$F$309,0))</f>
        <v>1.0477435876842462</v>
      </c>
      <c r="R24" s="24">
        <f>INDEX('Model 2'!EMBLEMFac27Fac3,MATCH(G24,'Model 2'!$A$337:$A$402,1),MATCH($B$5,'Model 2'!$D$336:$X$336,0))</f>
        <v>1.2047540587655143</v>
      </c>
      <c r="S24" s="24">
        <f t="shared" si="1"/>
        <v>4.9146517191180614E-2</v>
      </c>
    </row>
    <row r="25" spans="1:19" x14ac:dyDescent="0.3">
      <c r="A25" s="48"/>
      <c r="B25" s="49"/>
      <c r="C25" s="49"/>
      <c r="D25" s="49"/>
      <c r="G25" s="25">
        <f t="shared" si="5"/>
        <v>86</v>
      </c>
      <c r="H25" s="25">
        <f t="shared" si="5"/>
        <v>22</v>
      </c>
      <c r="I25" s="24">
        <f t="shared" si="4"/>
        <v>3.8649190714287626E-4</v>
      </c>
      <c r="J25" s="24">
        <f t="shared" si="4"/>
        <v>1</v>
      </c>
      <c r="K25" s="24">
        <f>INDEX('Model 2'!EMBLEMFac1Fac3,MATCH($G25,'Model 2'!$A$22:$A$87,1),MATCH($B$8,'Model 2'!$D$21:$E$21,0))</f>
        <v>44.088497196079999</v>
      </c>
      <c r="L25" s="24">
        <f>INDEX('Model 2'!EMBLEMFac10Fac3,MATCH($G25,'Model 2'!$A$93:$A$158,1),MATCH($D$4,'Model 2'!$D$92:$H$92,0))</f>
        <v>1</v>
      </c>
      <c r="M25" s="24">
        <f t="shared" si="3"/>
        <v>0.93326440788510556</v>
      </c>
      <c r="N25" s="24">
        <f>INDEX('Model 2'!EMBLEMFac8Fac5,MATCH($H25,'Model 2'!$A$191:$A$210,1),MATCH($D$6,'Model 2'!$D$190:$F$190,0))</f>
        <v>2.4263708103875192</v>
      </c>
      <c r="O25" s="24">
        <f>INDEX('Model 2'!EMBLEMFac9Fac5,MATCH($H25,'Model 2'!$A$216:$A$235,1),MATCH($D$7,'Model 2'!$D$213:$H$213,0))</f>
        <v>1</v>
      </c>
      <c r="P25" s="24">
        <f>INDEX('Model 2'!EMBLEMFac7Fac3,MATCH($G25,'Model 2'!$A$241:$A$306,1),MATCH($D$8,'Model 2'!$D$240:$E$240,0))</f>
        <v>1.143429972514977</v>
      </c>
      <c r="Q25" s="24">
        <f>INDEX('Model 2'!EMBLEMFac11Fac5,MATCH($H25,'Model 2'!$A$312:$A$331,1),MATCH($B$7,'Model 2'!$D$309:$F$309,0))</f>
        <v>1.0477435876842462</v>
      </c>
      <c r="R25" s="24">
        <f>INDEX('Model 2'!EMBLEMFac27Fac3,MATCH(G25,'Model 2'!$A$337:$A$402,1),MATCH($B$5,'Model 2'!$D$336:$X$336,0))</f>
        <v>1.1958693059764816</v>
      </c>
      <c r="S25" s="24">
        <f t="shared" si="1"/>
        <v>5.5280998540437269E-2</v>
      </c>
    </row>
    <row r="26" spans="1:19" ht="15" customHeight="1" x14ac:dyDescent="0.3">
      <c r="A26" s="49"/>
      <c r="B26" s="49"/>
      <c r="C26" s="49"/>
      <c r="D26" s="49"/>
      <c r="G26" s="25">
        <f t="shared" si="5"/>
        <v>87</v>
      </c>
      <c r="H26" s="25">
        <f t="shared" si="5"/>
        <v>23</v>
      </c>
      <c r="I26" s="24">
        <f t="shared" si="4"/>
        <v>3.8649190714287626E-4</v>
      </c>
      <c r="J26" s="24">
        <f t="shared" si="4"/>
        <v>1</v>
      </c>
      <c r="K26" s="24">
        <f>INDEX('Model 2'!EMBLEMFac1Fac3,MATCH($G26,'Model 2'!$A$22:$A$87,1),MATCH($B$8,'Model 2'!$D$21:$E$21,0))</f>
        <v>51.228262818022458</v>
      </c>
      <c r="L26" s="24">
        <f>INDEX('Model 2'!EMBLEMFac10Fac3,MATCH($G26,'Model 2'!$A$93:$A$158,1),MATCH($D$4,'Model 2'!$D$92:$H$92,0))</f>
        <v>1</v>
      </c>
      <c r="M26" s="24">
        <f t="shared" si="3"/>
        <v>0.93326440788510556</v>
      </c>
      <c r="N26" s="24">
        <f>INDEX('Model 2'!EMBLEMFac8Fac5,MATCH($H26,'Model 2'!$A$191:$A$210,1),MATCH($D$6,'Model 2'!$D$190:$F$190,0))</f>
        <v>2.4263708103875192</v>
      </c>
      <c r="O26" s="24">
        <f>INDEX('Model 2'!EMBLEMFac9Fac5,MATCH($H26,'Model 2'!$A$216:$A$235,1),MATCH($D$7,'Model 2'!$D$213:$H$213,0))</f>
        <v>1</v>
      </c>
      <c r="P26" s="24">
        <f>INDEX('Model 2'!EMBLEMFac7Fac3,MATCH($G26,'Model 2'!$A$241:$A$306,1),MATCH($D$8,'Model 2'!$D$240:$E$240,0))</f>
        <v>1.1050686616800081</v>
      </c>
      <c r="Q26" s="24">
        <f>INDEX('Model 2'!EMBLEMFac11Fac5,MATCH($H26,'Model 2'!$A$312:$A$331,1),MATCH($B$7,'Model 2'!$D$309:$F$309,0))</f>
        <v>1.0477435876842462</v>
      </c>
      <c r="R26" s="24">
        <f>INDEX('Model 2'!EMBLEMFac27Fac3,MATCH(G26,'Model 2'!$A$337:$A$402,1),MATCH($B$5,'Model 2'!$D$336:$X$336,0))</f>
        <v>1.1870500759649387</v>
      </c>
      <c r="S26" s="24">
        <f t="shared" si="1"/>
        <v>6.1620500905151095E-2</v>
      </c>
    </row>
    <row r="27" spans="1:19" x14ac:dyDescent="0.3">
      <c r="G27" s="25">
        <f t="shared" si="5"/>
        <v>88</v>
      </c>
      <c r="H27" s="25">
        <f t="shared" si="5"/>
        <v>24</v>
      </c>
      <c r="I27" s="24">
        <f t="shared" si="4"/>
        <v>3.8649190714287626E-4</v>
      </c>
      <c r="J27" s="24">
        <f t="shared" si="4"/>
        <v>1</v>
      </c>
      <c r="K27" s="24">
        <f>INDEX('Model 2'!EMBLEMFac1Fac3,MATCH($G27,'Model 2'!$A$22:$A$87,1),MATCH($B$8,'Model 2'!$D$21:$E$21,0))</f>
        <v>58.90421974655947</v>
      </c>
      <c r="L27" s="24">
        <f>INDEX('Model 2'!EMBLEMFac10Fac3,MATCH($G27,'Model 2'!$A$93:$A$158,1),MATCH($D$4,'Model 2'!$D$92:$H$92,0))</f>
        <v>1</v>
      </c>
      <c r="M27" s="24">
        <f t="shared" si="3"/>
        <v>0.93326440788510556</v>
      </c>
      <c r="N27" s="24">
        <f>INDEX('Model 2'!EMBLEMFac8Fac5,MATCH($H27,'Model 2'!$A$191:$A$210,1),MATCH($D$6,'Model 2'!$D$190:$F$190,0))</f>
        <v>2.4263708103875192</v>
      </c>
      <c r="O27" s="24">
        <f>INDEX('Model 2'!EMBLEMFac9Fac5,MATCH($H27,'Model 2'!$A$216:$A$235,1),MATCH($D$7,'Model 2'!$D$213:$H$213,0))</f>
        <v>1</v>
      </c>
      <c r="P27" s="24">
        <f>INDEX('Model 2'!EMBLEMFac7Fac3,MATCH($G27,'Model 2'!$A$241:$A$306,1),MATCH($D$8,'Model 2'!$D$240:$E$240,0))</f>
        <v>1.0675414339661806</v>
      </c>
      <c r="Q27" s="24">
        <f>INDEX('Model 2'!EMBLEMFac11Fac5,MATCH($H27,'Model 2'!$A$312:$A$331,1),MATCH($B$7,'Model 2'!$D$309:$F$309,0))</f>
        <v>1.0477435876842462</v>
      </c>
      <c r="R27" s="24">
        <f>INDEX('Model 2'!EMBLEMFac27Fac3,MATCH(G27,'Model 2'!$A$337:$A$402,1),MATCH($B$5,'Model 2'!$D$336:$X$336,0))</f>
        <v>1.1782958855171728</v>
      </c>
      <c r="S27" s="24">
        <f t="shared" si="1"/>
        <v>6.7942699940070558E-2</v>
      </c>
    </row>
    <row r="28" spans="1:19" x14ac:dyDescent="0.3">
      <c r="G28" s="25">
        <f t="shared" si="5"/>
        <v>89</v>
      </c>
      <c r="H28" s="25">
        <f t="shared" si="5"/>
        <v>25</v>
      </c>
      <c r="I28" s="24">
        <f t="shared" si="4"/>
        <v>3.8649190714287626E-4</v>
      </c>
      <c r="J28" s="24">
        <f t="shared" si="4"/>
        <v>1</v>
      </c>
      <c r="K28" s="24">
        <f>INDEX('Model 2'!EMBLEMFac1Fac3,MATCH($G28,'Model 2'!$A$22:$A$87,1),MATCH($B$8,'Model 2'!$D$21:$E$21,0))</f>
        <v>66.921527180792836</v>
      </c>
      <c r="L28" s="24">
        <f>INDEX('Model 2'!EMBLEMFac10Fac3,MATCH($G28,'Model 2'!$A$93:$A$158,1),MATCH($D$4,'Model 2'!$D$92:$H$92,0))</f>
        <v>1</v>
      </c>
      <c r="M28" s="24">
        <f t="shared" si="3"/>
        <v>0.93326440788510556</v>
      </c>
      <c r="N28" s="24">
        <f>INDEX('Model 2'!EMBLEMFac8Fac5,MATCH($H28,'Model 2'!$A$191:$A$210,1),MATCH($D$6,'Model 2'!$D$190:$F$190,0))</f>
        <v>2.4263708103875192</v>
      </c>
      <c r="O28" s="24">
        <f>INDEX('Model 2'!EMBLEMFac9Fac5,MATCH($H28,'Model 2'!$A$216:$A$235,1),MATCH($D$7,'Model 2'!$D$213:$H$213,0))</f>
        <v>1</v>
      </c>
      <c r="P28" s="24">
        <f>INDEX('Model 2'!EMBLEMFac7Fac3,MATCH($G28,'Model 2'!$A$241:$A$306,1),MATCH($D$8,'Model 2'!$D$240:$E$240,0))</f>
        <v>1.0308512531142697</v>
      </c>
      <c r="Q28" s="24">
        <f>INDEX('Model 2'!EMBLEMFac11Fac5,MATCH($H28,'Model 2'!$A$312:$A$331,1),MATCH($B$7,'Model 2'!$D$309:$F$309,0))</f>
        <v>1.0477435876842462</v>
      </c>
      <c r="R28" s="24">
        <f>INDEX('Model 2'!EMBLEMFac27Fac3,MATCH(G28,'Model 2'!$A$337:$A$402,1),MATCH($B$5,'Model 2'!$D$336:$X$336,0))</f>
        <v>1.1696062549830526</v>
      </c>
      <c r="S28" s="24">
        <f t="shared" si="1"/>
        <v>7.3987579697155387E-2</v>
      </c>
    </row>
    <row r="29" spans="1:19" x14ac:dyDescent="0.3">
      <c r="G29" s="25">
        <f t="shared" si="5"/>
        <v>90</v>
      </c>
      <c r="H29" s="25">
        <f t="shared" si="5"/>
        <v>26</v>
      </c>
      <c r="I29" s="24">
        <f t="shared" si="4"/>
        <v>3.8649190714287626E-4</v>
      </c>
      <c r="J29" s="24">
        <f t="shared" si="4"/>
        <v>1</v>
      </c>
      <c r="K29" s="24">
        <f>INDEX('Model 2'!EMBLEMFac1Fac3,MATCH($G29,'Model 2'!$A$22:$A$87,1),MATCH($B$8,'Model 2'!$D$21:$E$21,0))</f>
        <v>75.02851307881069</v>
      </c>
      <c r="L29" s="24">
        <f>INDEX('Model 2'!EMBLEMFac10Fac3,MATCH($G29,'Model 2'!$A$93:$A$158,1),MATCH($D$4,'Model 2'!$D$92:$H$92,0))</f>
        <v>1</v>
      </c>
      <c r="M29" s="24">
        <f t="shared" si="3"/>
        <v>0.93326440788510556</v>
      </c>
      <c r="N29" s="24">
        <f>INDEX('Model 2'!EMBLEMFac8Fac5,MATCH($H29,'Model 2'!$A$191:$A$210,1),MATCH($D$6,'Model 2'!$D$190:$F$190,0))</f>
        <v>2.4263708103875192</v>
      </c>
      <c r="O29" s="24">
        <f>INDEX('Model 2'!EMBLEMFac9Fac5,MATCH($H29,'Model 2'!$A$216:$A$235,1),MATCH($D$7,'Model 2'!$D$213:$H$213,0))</f>
        <v>1</v>
      </c>
      <c r="P29" s="24">
        <f>INDEX('Model 2'!EMBLEMFac7Fac3,MATCH($G29,'Model 2'!$A$241:$A$306,1),MATCH($D$8,'Model 2'!$D$240:$E$240,0))</f>
        <v>0.99499993503350992</v>
      </c>
      <c r="Q29" s="24">
        <f>INDEX('Model 2'!EMBLEMFac11Fac5,MATCH($H29,'Model 2'!$A$312:$A$331,1),MATCH($B$7,'Model 2'!$D$309:$F$309,0))</f>
        <v>1.0477435876842462</v>
      </c>
      <c r="R29" s="24">
        <f>INDEX('Model 2'!EMBLEMFac27Fac3,MATCH(G29,'Model 2'!$A$337:$A$402,1),MATCH($B$5,'Model 2'!$D$336:$X$336,0))</f>
        <v>1.1609807082497385</v>
      </c>
      <c r="S29" s="24">
        <f t="shared" si="1"/>
        <v>7.9475210606288427E-2</v>
      </c>
    </row>
    <row r="30" spans="1:19" x14ac:dyDescent="0.3">
      <c r="G30" s="25">
        <f t="shared" si="5"/>
        <v>91</v>
      </c>
      <c r="H30" s="25">
        <f t="shared" si="5"/>
        <v>27</v>
      </c>
      <c r="I30" s="24">
        <f t="shared" si="4"/>
        <v>3.8649190714287626E-4</v>
      </c>
      <c r="J30" s="24">
        <f t="shared" si="4"/>
        <v>1</v>
      </c>
      <c r="K30" s="24">
        <f>INDEX('Model 2'!EMBLEMFac1Fac3,MATCH($G30,'Model 2'!$A$22:$A$87,1),MATCH($B$8,'Model 2'!$D$21:$E$21,0))</f>
        <v>82.930540058260149</v>
      </c>
      <c r="L30" s="24">
        <f>INDEX('Model 2'!EMBLEMFac10Fac3,MATCH($G30,'Model 2'!$A$93:$A$158,1),MATCH($D$4,'Model 2'!$D$92:$H$92,0))</f>
        <v>1</v>
      </c>
      <c r="M30" s="24">
        <f t="shared" si="3"/>
        <v>0.93326440788510556</v>
      </c>
      <c r="N30" s="24">
        <f>INDEX('Model 2'!EMBLEMFac8Fac5,MATCH($H30,'Model 2'!$A$191:$A$210,1),MATCH($D$6,'Model 2'!$D$190:$F$190,0))</f>
        <v>2.4263708103875192</v>
      </c>
      <c r="O30" s="24">
        <f>INDEX('Model 2'!EMBLEMFac9Fac5,MATCH($H30,'Model 2'!$A$216:$A$235,1),MATCH($D$7,'Model 2'!$D$213:$H$213,0))</f>
        <v>1</v>
      </c>
      <c r="P30" s="24">
        <f>INDEX('Model 2'!EMBLEMFac7Fac3,MATCH($G30,'Model 2'!$A$241:$A$306,1),MATCH($D$8,'Model 2'!$D$240:$E$240,0))</f>
        <v>0.99499993503350947</v>
      </c>
      <c r="Q30" s="24">
        <f>INDEX('Model 2'!EMBLEMFac11Fac5,MATCH($H30,'Model 2'!$A$312:$A$331,1),MATCH($B$7,'Model 2'!$D$309:$F$309,0))</f>
        <v>1.0477435876842462</v>
      </c>
      <c r="R30" s="24">
        <f>INDEX('Model 2'!EMBLEMFac27Fac3,MATCH(G30,'Model 2'!$A$337:$A$402,1),MATCH($B$5,'Model 2'!$D$336:$X$336,0))</f>
        <v>1.1524187727156052</v>
      </c>
      <c r="S30" s="24">
        <f t="shared" si="1"/>
        <v>8.7197726634196809E-2</v>
      </c>
    </row>
    <row r="31" spans="1:19" x14ac:dyDescent="0.3">
      <c r="G31" s="25">
        <f t="shared" si="5"/>
        <v>92</v>
      </c>
      <c r="H31" s="25">
        <f t="shared" si="5"/>
        <v>28</v>
      </c>
      <c r="I31" s="24">
        <f t="shared" si="4"/>
        <v>3.8649190714287626E-4</v>
      </c>
      <c r="J31" s="24">
        <f t="shared" si="4"/>
        <v>1</v>
      </c>
      <c r="K31" s="24">
        <f>INDEX('Model 2'!EMBLEMFac1Fac3,MATCH($G31,'Model 2'!$A$22:$A$87,1),MATCH($B$8,'Model 2'!$D$21:$E$21,0))</f>
        <v>90.311923938557754</v>
      </c>
      <c r="L31" s="24">
        <f>INDEX('Model 2'!EMBLEMFac10Fac3,MATCH($G31,'Model 2'!$A$93:$A$158,1),MATCH($D$4,'Model 2'!$D$92:$H$92,0))</f>
        <v>1</v>
      </c>
      <c r="M31" s="24">
        <f t="shared" si="3"/>
        <v>0.93326440788510556</v>
      </c>
      <c r="N31" s="24">
        <f>INDEX('Model 2'!EMBLEMFac8Fac5,MATCH($H31,'Model 2'!$A$191:$A$210,1),MATCH($D$6,'Model 2'!$D$190:$F$190,0))</f>
        <v>2.4263708103875192</v>
      </c>
      <c r="O31" s="24">
        <f>INDEX('Model 2'!EMBLEMFac9Fac5,MATCH($H31,'Model 2'!$A$216:$A$235,1),MATCH($D$7,'Model 2'!$D$213:$H$213,0))</f>
        <v>1</v>
      </c>
      <c r="P31" s="24">
        <f>INDEX('Model 2'!EMBLEMFac7Fac3,MATCH($G31,'Model 2'!$A$241:$A$306,1),MATCH($D$8,'Model 2'!$D$240:$E$240,0))</f>
        <v>0.99499993503350947</v>
      </c>
      <c r="Q31" s="24">
        <f>INDEX('Model 2'!EMBLEMFac11Fac5,MATCH($H31,'Model 2'!$A$312:$A$331,1),MATCH($B$7,'Model 2'!$D$309:$F$309,0))</f>
        <v>1.0477435876842462</v>
      </c>
      <c r="R31" s="24">
        <f>INDEX('Model 2'!EMBLEMFac27Fac3,MATCH(G31,'Model 2'!$A$337:$A$402,1),MATCH($B$5,'Model 2'!$D$336:$X$336,0))</f>
        <v>1.1439199792643422</v>
      </c>
      <c r="S31" s="24">
        <f t="shared" si="1"/>
        <v>9.4258621512086763E-2</v>
      </c>
    </row>
    <row r="32" spans="1:19" x14ac:dyDescent="0.3">
      <c r="G32" s="25">
        <f t="shared" si="5"/>
        <v>93</v>
      </c>
      <c r="H32" s="25">
        <f t="shared" si="5"/>
        <v>29</v>
      </c>
      <c r="I32" s="24">
        <f t="shared" si="4"/>
        <v>3.8649190714287626E-4</v>
      </c>
      <c r="J32" s="24">
        <f t="shared" si="4"/>
        <v>1</v>
      </c>
      <c r="K32" s="24">
        <f>INDEX('Model 2'!EMBLEMFac1Fac3,MATCH($G32,'Model 2'!$A$22:$A$87,1),MATCH($B$8,'Model 2'!$D$21:$E$21,0))</f>
        <v>96.863715456282094</v>
      </c>
      <c r="L32" s="24">
        <f>INDEX('Model 2'!EMBLEMFac10Fac3,MATCH($G32,'Model 2'!$A$93:$A$158,1),MATCH($D$4,'Model 2'!$D$92:$H$92,0))</f>
        <v>1</v>
      </c>
      <c r="M32" s="24">
        <f t="shared" si="3"/>
        <v>0.93326440788510556</v>
      </c>
      <c r="N32" s="24">
        <f>INDEX('Model 2'!EMBLEMFac8Fac5,MATCH($H32,'Model 2'!$A$191:$A$210,1),MATCH($D$6,'Model 2'!$D$190:$F$190,0))</f>
        <v>2.4263708103875192</v>
      </c>
      <c r="O32" s="24">
        <f>INDEX('Model 2'!EMBLEMFac9Fac5,MATCH($H32,'Model 2'!$A$216:$A$235,1),MATCH($D$7,'Model 2'!$D$213:$H$213,0))</f>
        <v>1</v>
      </c>
      <c r="P32" s="24">
        <f>INDEX('Model 2'!EMBLEMFac7Fac3,MATCH($G32,'Model 2'!$A$241:$A$306,1),MATCH($D$8,'Model 2'!$D$240:$E$240,0))</f>
        <v>0.99499993503350947</v>
      </c>
      <c r="Q32" s="24">
        <f>INDEX('Model 2'!EMBLEMFac11Fac5,MATCH($H32,'Model 2'!$A$312:$A$331,1),MATCH($B$7,'Model 2'!$D$309:$F$309,0))</f>
        <v>1.0477435876842462</v>
      </c>
      <c r="R32" s="24">
        <f>INDEX('Model 2'!EMBLEMFac27Fac3,MATCH(G32,'Model 2'!$A$337:$A$402,1),MATCH($B$5,'Model 2'!$D$336:$X$336,0))</f>
        <v>1.1354838622392507</v>
      </c>
      <c r="S32" s="24">
        <f t="shared" si="1"/>
        <v>0.10035116862995237</v>
      </c>
    </row>
    <row r="33" spans="7:19" x14ac:dyDescent="0.3">
      <c r="G33" s="25">
        <f t="shared" si="5"/>
        <v>94</v>
      </c>
      <c r="H33" s="25">
        <f t="shared" si="5"/>
        <v>30</v>
      </c>
      <c r="I33" s="24">
        <f t="shared" si="4"/>
        <v>3.8649190714287626E-4</v>
      </c>
      <c r="J33" s="24">
        <f t="shared" si="4"/>
        <v>1</v>
      </c>
      <c r="K33" s="24">
        <f>INDEX('Model 2'!EMBLEMFac1Fac3,MATCH($G33,'Model 2'!$A$22:$A$87,1),MATCH($B$8,'Model 2'!$D$21:$E$21,0))</f>
        <v>102.3136918272461</v>
      </c>
      <c r="L33" s="24">
        <f>INDEX('Model 2'!EMBLEMFac10Fac3,MATCH($G33,'Model 2'!$A$93:$A$158,1),MATCH($D$4,'Model 2'!$D$92:$H$92,0))</f>
        <v>1</v>
      </c>
      <c r="M33" s="24">
        <f t="shared" si="3"/>
        <v>0.93326440788510556</v>
      </c>
      <c r="N33" s="24">
        <f>INDEX('Model 2'!EMBLEMFac8Fac5,MATCH($H33,'Model 2'!$A$191:$A$210,1),MATCH($D$6,'Model 2'!$D$190:$F$190,0))</f>
        <v>2.4263708103875192</v>
      </c>
      <c r="O33" s="24">
        <f>INDEX('Model 2'!EMBLEMFac9Fac5,MATCH($H33,'Model 2'!$A$216:$A$235,1),MATCH($D$7,'Model 2'!$D$213:$H$213,0))</f>
        <v>1</v>
      </c>
      <c r="P33" s="24">
        <f>INDEX('Model 2'!EMBLEMFac7Fac3,MATCH($G33,'Model 2'!$A$241:$A$306,1),MATCH($D$8,'Model 2'!$D$240:$E$240,0))</f>
        <v>0.99499993503350947</v>
      </c>
      <c r="Q33" s="24">
        <f>INDEX('Model 2'!EMBLEMFac11Fac5,MATCH($H33,'Model 2'!$A$312:$A$331,1),MATCH($B$7,'Model 2'!$D$309:$F$309,0))</f>
        <v>1.0477435876842462</v>
      </c>
      <c r="R33" s="24">
        <f>INDEX('Model 2'!EMBLEMFac27Fac3,MATCH(G33,'Model 2'!$A$337:$A$402,1),MATCH($B$5,'Model 2'!$D$336:$X$336,0))</f>
        <v>1.1271099594177325</v>
      </c>
      <c r="S33" s="24">
        <f t="shared" si="1"/>
        <v>0.10521566094373935</v>
      </c>
    </row>
    <row r="34" spans="7:19" x14ac:dyDescent="0.3">
      <c r="G34" s="25">
        <f t="shared" si="5"/>
        <v>95</v>
      </c>
      <c r="H34" s="25">
        <f t="shared" si="5"/>
        <v>31</v>
      </c>
      <c r="I34" s="24">
        <f t="shared" si="4"/>
        <v>3.8649190714287626E-4</v>
      </c>
      <c r="J34" s="24">
        <f t="shared" si="4"/>
        <v>1</v>
      </c>
      <c r="K34" s="24">
        <f>INDEX('Model 2'!EMBLEMFac1Fac3,MATCH($G34,'Model 2'!$A$22:$A$87,1),MATCH($B$8,'Model 2'!$D$21:$E$21,0))</f>
        <v>106.45409154434589</v>
      </c>
      <c r="L34" s="24">
        <f>INDEX('Model 2'!EMBLEMFac10Fac3,MATCH($G34,'Model 2'!$A$93:$A$158,1),MATCH($D$4,'Model 2'!$D$92:$H$92,0))</f>
        <v>1</v>
      </c>
      <c r="M34" s="24">
        <f t="shared" si="3"/>
        <v>0.93326440788510556</v>
      </c>
      <c r="N34" s="24">
        <f>INDEX('Model 2'!EMBLEMFac8Fac5,MATCH($H34,'Model 2'!$A$191:$A$210,1),MATCH($D$6,'Model 2'!$D$190:$F$190,0))</f>
        <v>2.4263708103875192</v>
      </c>
      <c r="O34" s="24">
        <f>INDEX('Model 2'!EMBLEMFac9Fac5,MATCH($H34,'Model 2'!$A$216:$A$235,1),MATCH($D$7,'Model 2'!$D$213:$H$213,0))</f>
        <v>1</v>
      </c>
      <c r="P34" s="24">
        <f>INDEX('Model 2'!EMBLEMFac7Fac3,MATCH($G34,'Model 2'!$A$241:$A$306,1),MATCH($D$8,'Model 2'!$D$240:$E$240,0))</f>
        <v>0.99499993503350947</v>
      </c>
      <c r="Q34" s="24">
        <f>INDEX('Model 2'!EMBLEMFac11Fac5,MATCH($H34,'Model 2'!$A$312:$A$331,1),MATCH($B$7,'Model 2'!$D$309:$F$309,0))</f>
        <v>1.0477435876842462</v>
      </c>
      <c r="R34" s="24">
        <f>INDEX('Model 2'!EMBLEMFac27Fac3,MATCH(G34,'Model 2'!$A$337:$A$402,1),MATCH($B$5,'Model 2'!$D$336:$X$336,0))</f>
        <v>1.1187978119859621</v>
      </c>
      <c r="S34" s="24">
        <f t="shared" si="1"/>
        <v>0.1086661576596593</v>
      </c>
    </row>
    <row r="35" spans="7:19" x14ac:dyDescent="0.3">
      <c r="G35" s="25">
        <f t="shared" si="5"/>
        <v>96</v>
      </c>
      <c r="H35" s="25">
        <f t="shared" si="5"/>
        <v>32</v>
      </c>
      <c r="I35" s="24">
        <f t="shared" si="4"/>
        <v>3.8649190714287626E-4</v>
      </c>
      <c r="J35" s="24">
        <f t="shared" si="4"/>
        <v>1</v>
      </c>
      <c r="K35" s="24">
        <f>INDEX('Model 2'!EMBLEMFac1Fac3,MATCH($G35,'Model 2'!$A$22:$A$87,1),MATCH($B$8,'Model 2'!$D$21:$E$21,0))</f>
        <v>109.16275564616133</v>
      </c>
      <c r="L35" s="24">
        <f>INDEX('Model 2'!EMBLEMFac10Fac3,MATCH($G35,'Model 2'!$A$93:$A$158,1),MATCH($D$4,'Model 2'!$D$92:$H$92,0))</f>
        <v>1</v>
      </c>
      <c r="M35" s="24">
        <f t="shared" si="3"/>
        <v>0.93326440788510556</v>
      </c>
      <c r="N35" s="24">
        <f>INDEX('Model 2'!EMBLEMFac8Fac5,MATCH($H35,'Model 2'!$A$191:$A$210,1),MATCH($D$6,'Model 2'!$D$190:$F$190,0))</f>
        <v>2.4263708103875192</v>
      </c>
      <c r="O35" s="24">
        <f>INDEX('Model 2'!EMBLEMFac9Fac5,MATCH($H35,'Model 2'!$A$216:$A$235,1),MATCH($D$7,'Model 2'!$D$213:$H$213,0))</f>
        <v>1</v>
      </c>
      <c r="P35" s="24">
        <f>INDEX('Model 2'!EMBLEMFac7Fac3,MATCH($G35,'Model 2'!$A$241:$A$306,1),MATCH($D$8,'Model 2'!$D$240:$E$240,0))</f>
        <v>0.99499993503350903</v>
      </c>
      <c r="Q35" s="24">
        <f>INDEX('Model 2'!EMBLEMFac11Fac5,MATCH($H35,'Model 2'!$A$312:$A$331,1),MATCH($B$7,'Model 2'!$D$309:$F$309,0))</f>
        <v>1.0477435876842462</v>
      </c>
      <c r="R35" s="24">
        <f>INDEX('Model 2'!EMBLEMFac27Fac3,MATCH(G35,'Model 2'!$A$337:$A$402,1),MATCH($B$5,'Model 2'!$D$336:$X$336,0))</f>
        <v>1.110546964513746</v>
      </c>
      <c r="S35" s="24">
        <f t="shared" si="1"/>
        <v>0.11060933064525043</v>
      </c>
    </row>
    <row r="36" spans="7:19" x14ac:dyDescent="0.3">
      <c r="G36" s="25">
        <f t="shared" si="5"/>
        <v>97</v>
      </c>
      <c r="H36" s="25">
        <f t="shared" si="5"/>
        <v>33</v>
      </c>
      <c r="I36" s="24">
        <f t="shared" si="4"/>
        <v>3.8649190714287626E-4</v>
      </c>
      <c r="J36" s="24">
        <f t="shared" si="4"/>
        <v>1</v>
      </c>
      <c r="K36" s="24">
        <f>INDEX('Model 2'!EMBLEMFac1Fac3,MATCH($G36,'Model 2'!$A$22:$A$87,1),MATCH($B$8,'Model 2'!$D$21:$E$21,0))</f>
        <v>110.41444768734067</v>
      </c>
      <c r="L36" s="24">
        <f>INDEX('Model 2'!EMBLEMFac10Fac3,MATCH($G36,'Model 2'!$A$93:$A$158,1),MATCH($D$4,'Model 2'!$D$92:$H$92,0))</f>
        <v>1</v>
      </c>
      <c r="M36" s="24">
        <f t="shared" si="3"/>
        <v>0.93326440788510556</v>
      </c>
      <c r="N36" s="24">
        <f>INDEX('Model 2'!EMBLEMFac8Fac5,MATCH($H36,'Model 2'!$A$191:$A$210,1),MATCH($D$6,'Model 2'!$D$190:$F$190,0))</f>
        <v>2.4263708103875192</v>
      </c>
      <c r="O36" s="24">
        <f>INDEX('Model 2'!EMBLEMFac9Fac5,MATCH($H36,'Model 2'!$A$216:$A$235,1),MATCH($D$7,'Model 2'!$D$213:$H$213,0))</f>
        <v>1</v>
      </c>
      <c r="P36" s="24">
        <f>INDEX('Model 2'!EMBLEMFac7Fac3,MATCH($G36,'Model 2'!$A$241:$A$306,1),MATCH($D$8,'Model 2'!$D$240:$E$240,0))</f>
        <v>0.99499993503350992</v>
      </c>
      <c r="Q36" s="24">
        <f>INDEX('Model 2'!EMBLEMFac11Fac5,MATCH($H36,'Model 2'!$A$312:$A$331,1),MATCH($B$7,'Model 2'!$D$309:$F$309,0))</f>
        <v>1.0477435876842462</v>
      </c>
      <c r="R36" s="24">
        <f>INDEX('Model 2'!EMBLEMFac27Fac3,MATCH(G36,'Model 2'!$A$337:$A$402,1),MATCH($B$5,'Model 2'!$D$336:$X$336,0))</f>
        <v>1.1023569649295775</v>
      </c>
      <c r="S36" s="24">
        <f t="shared" si="1"/>
        <v>0.11105254080611442</v>
      </c>
    </row>
    <row r="37" spans="7:19" x14ac:dyDescent="0.3">
      <c r="G37" s="25">
        <f t="shared" si="5"/>
        <v>98</v>
      </c>
      <c r="H37" s="25">
        <f t="shared" si="5"/>
        <v>34</v>
      </c>
      <c r="I37" s="24">
        <f t="shared" ref="I37:J52" si="6">I36</f>
        <v>3.8649190714287626E-4</v>
      </c>
      <c r="J37" s="24">
        <f t="shared" si="6"/>
        <v>1</v>
      </c>
      <c r="K37" s="24">
        <f>INDEX('Model 2'!EMBLEMFac1Fac3,MATCH($G37,'Model 2'!$A$22:$A$87,1),MATCH($B$8,'Model 2'!$D$21:$E$21,0))</f>
        <v>110.41444768734067</v>
      </c>
      <c r="L37" s="24">
        <f>INDEX('Model 2'!EMBLEMFac10Fac3,MATCH($G37,'Model 2'!$A$93:$A$158,1),MATCH($D$4,'Model 2'!$D$92:$H$92,0))</f>
        <v>1</v>
      </c>
      <c r="M37" s="24">
        <f t="shared" si="3"/>
        <v>0.93326440788510556</v>
      </c>
      <c r="N37" s="24">
        <f>INDEX('Model 2'!EMBLEMFac8Fac5,MATCH($H37,'Model 2'!$A$191:$A$210,1),MATCH($D$6,'Model 2'!$D$190:$F$190,0))</f>
        <v>2.4263708103875192</v>
      </c>
      <c r="O37" s="24">
        <f>INDEX('Model 2'!EMBLEMFac9Fac5,MATCH($H37,'Model 2'!$A$216:$A$235,1),MATCH($D$7,'Model 2'!$D$213:$H$213,0))</f>
        <v>1</v>
      </c>
      <c r="P37" s="24">
        <f>INDEX('Model 2'!EMBLEMFac7Fac3,MATCH($G37,'Model 2'!$A$241:$A$306,1),MATCH($D$8,'Model 2'!$D$240:$E$240,0))</f>
        <v>0.99499993503350947</v>
      </c>
      <c r="Q37" s="24">
        <f>INDEX('Model 2'!EMBLEMFac11Fac5,MATCH($H37,'Model 2'!$A$312:$A$331,1),MATCH($B$7,'Model 2'!$D$309:$F$309,0))</f>
        <v>1.0477435876842462</v>
      </c>
      <c r="R37" s="24">
        <f>INDEX('Model 2'!EMBLEMFac27Fac3,MATCH(G37,'Model 2'!$A$337:$A$402,1),MATCH($B$5,'Model 2'!$D$336:$X$336,0))</f>
        <v>1.0942273644958556</v>
      </c>
      <c r="S37" s="24">
        <f t="shared" si="1"/>
        <v>0.11023355674502942</v>
      </c>
    </row>
    <row r="38" spans="7:19" x14ac:dyDescent="0.3">
      <c r="G38" s="25">
        <f t="shared" ref="G38:H53" si="7">G37+1</f>
        <v>99</v>
      </c>
      <c r="H38" s="25">
        <f t="shared" si="7"/>
        <v>35</v>
      </c>
      <c r="I38" s="24">
        <f t="shared" si="6"/>
        <v>3.8649190714287626E-4</v>
      </c>
      <c r="J38" s="24">
        <f t="shared" si="6"/>
        <v>1</v>
      </c>
      <c r="K38" s="24">
        <f>INDEX('Model 2'!EMBLEMFac1Fac3,MATCH($G38,'Model 2'!$A$22:$A$87,1),MATCH($B$8,'Model 2'!$D$21:$E$21,0))</f>
        <v>110.41444768734067</v>
      </c>
      <c r="L38" s="24">
        <f>INDEX('Model 2'!EMBLEMFac10Fac3,MATCH($G38,'Model 2'!$A$93:$A$158,1),MATCH($D$4,'Model 2'!$D$92:$H$92,0))</f>
        <v>1</v>
      </c>
      <c r="M38" s="24">
        <f t="shared" si="3"/>
        <v>0.93326440788510556</v>
      </c>
      <c r="N38" s="24">
        <f>INDEX('Model 2'!EMBLEMFac8Fac5,MATCH($H38,'Model 2'!$A$191:$A$210,1),MATCH($D$6,'Model 2'!$D$190:$F$190,0))</f>
        <v>2.4263708103875192</v>
      </c>
      <c r="O38" s="24">
        <f>INDEX('Model 2'!EMBLEMFac9Fac5,MATCH($H38,'Model 2'!$A$216:$A$235,1),MATCH($D$7,'Model 2'!$D$213:$H$213,0))</f>
        <v>1</v>
      </c>
      <c r="P38" s="24">
        <f>INDEX('Model 2'!EMBLEMFac7Fac3,MATCH($G38,'Model 2'!$A$241:$A$306,1),MATCH($D$8,'Model 2'!$D$240:$E$240,0))</f>
        <v>0.99499993503350947</v>
      </c>
      <c r="Q38" s="24">
        <f>INDEX('Model 2'!EMBLEMFac11Fac5,MATCH($H38,'Model 2'!$A$312:$A$331,1),MATCH($B$7,'Model 2'!$D$309:$F$309,0))</f>
        <v>1.0477435876842462</v>
      </c>
      <c r="R38" s="24">
        <f>INDEX('Model 2'!EMBLEMFac27Fac3,MATCH(G38,'Model 2'!$A$337:$A$402,1),MATCH($B$5,'Model 2'!$D$336:$X$336,0))</f>
        <v>1.086157717784308</v>
      </c>
      <c r="S38" s="24">
        <f t="shared" si="1"/>
        <v>0.1094206124817505</v>
      </c>
    </row>
    <row r="39" spans="7:19" x14ac:dyDescent="0.3">
      <c r="G39" s="25">
        <f t="shared" si="7"/>
        <v>100</v>
      </c>
      <c r="H39" s="25">
        <f t="shared" si="7"/>
        <v>36</v>
      </c>
      <c r="I39" s="24">
        <f t="shared" si="6"/>
        <v>3.8649190714287626E-4</v>
      </c>
      <c r="J39" s="24">
        <f t="shared" si="6"/>
        <v>1</v>
      </c>
      <c r="K39" s="24">
        <f>INDEX('Model 2'!EMBLEMFac1Fac3,MATCH($G39,'Model 2'!$A$22:$A$87,1),MATCH($B$8,'Model 2'!$D$21:$E$21,0))</f>
        <v>110.41444768734067</v>
      </c>
      <c r="L39" s="24">
        <f>INDEX('Model 2'!EMBLEMFac10Fac3,MATCH($G39,'Model 2'!$A$93:$A$158,1),MATCH($D$4,'Model 2'!$D$92:$H$92,0))</f>
        <v>1</v>
      </c>
      <c r="M39" s="24">
        <f t="shared" si="3"/>
        <v>0.93326440788510556</v>
      </c>
      <c r="N39" s="24">
        <f>INDEX('Model 2'!EMBLEMFac8Fac5,MATCH($H39,'Model 2'!$A$191:$A$210,1),MATCH($D$6,'Model 2'!$D$190:$F$190,0))</f>
        <v>2.4263708103875192</v>
      </c>
      <c r="O39" s="24">
        <f>INDEX('Model 2'!EMBLEMFac9Fac5,MATCH($H39,'Model 2'!$A$216:$A$235,1),MATCH($D$7,'Model 2'!$D$213:$H$213,0))</f>
        <v>1</v>
      </c>
      <c r="P39" s="24">
        <f>INDEX('Model 2'!EMBLEMFac7Fac3,MATCH($G39,'Model 2'!$A$241:$A$306,1),MATCH($D$8,'Model 2'!$D$240:$E$240,0))</f>
        <v>0.99499993503350947</v>
      </c>
      <c r="Q39" s="24">
        <f>INDEX('Model 2'!EMBLEMFac11Fac5,MATCH($H39,'Model 2'!$A$312:$A$331,1),MATCH($B$7,'Model 2'!$D$309:$F$309,0))</f>
        <v>1.0477435876842462</v>
      </c>
      <c r="R39" s="24">
        <f>INDEX('Model 2'!EMBLEMFac27Fac3,MATCH(G39,'Model 2'!$A$337:$A$402,1),MATCH($B$5,'Model 2'!$D$336:$X$336,0))</f>
        <v>1.0781475826515805</v>
      </c>
      <c r="S39" s="24">
        <f t="shared" si="1"/>
        <v>0.10861366347431484</v>
      </c>
    </row>
    <row r="40" spans="7:19" x14ac:dyDescent="0.3">
      <c r="G40" s="25">
        <f t="shared" si="7"/>
        <v>101</v>
      </c>
      <c r="H40" s="25">
        <f t="shared" si="7"/>
        <v>37</v>
      </c>
      <c r="I40" s="24">
        <f t="shared" si="6"/>
        <v>3.8649190714287626E-4</v>
      </c>
      <c r="J40" s="24">
        <f t="shared" si="6"/>
        <v>1</v>
      </c>
      <c r="K40" s="24">
        <f>INDEX('Model 2'!EMBLEMFac1Fac3,MATCH($G40,'Model 2'!$A$22:$A$87,1),MATCH($B$8,'Model 2'!$D$21:$E$21,0))</f>
        <v>110.41444768734067</v>
      </c>
      <c r="L40" s="24">
        <f>INDEX('Model 2'!EMBLEMFac10Fac3,MATCH($G40,'Model 2'!$A$93:$A$158,1),MATCH($D$4,'Model 2'!$D$92:$H$92,0))</f>
        <v>1</v>
      </c>
      <c r="M40" s="24">
        <f t="shared" si="3"/>
        <v>0.93326440788510556</v>
      </c>
      <c r="N40" s="24">
        <f>INDEX('Model 2'!EMBLEMFac8Fac5,MATCH($H40,'Model 2'!$A$191:$A$210,1),MATCH($D$6,'Model 2'!$D$190:$F$190,0))</f>
        <v>2.4263708103875192</v>
      </c>
      <c r="O40" s="24">
        <f>INDEX('Model 2'!EMBLEMFac9Fac5,MATCH($H40,'Model 2'!$A$216:$A$235,1),MATCH($D$7,'Model 2'!$D$213:$H$213,0))</f>
        <v>1</v>
      </c>
      <c r="P40" s="24">
        <f>INDEX('Model 2'!EMBLEMFac7Fac3,MATCH($G40,'Model 2'!$A$241:$A$306,1),MATCH($D$8,'Model 2'!$D$240:$E$240,0))</f>
        <v>0.99499993503350947</v>
      </c>
      <c r="Q40" s="24">
        <f>INDEX('Model 2'!EMBLEMFac11Fac5,MATCH($H40,'Model 2'!$A$312:$A$331,1),MATCH($B$7,'Model 2'!$D$309:$F$309,0))</f>
        <v>1.0477435876842462</v>
      </c>
      <c r="R40" s="24">
        <f>INDEX('Model 2'!EMBLEMFac27Fac3,MATCH(G40,'Model 2'!$A$337:$A$402,1),MATCH($B$5,'Model 2'!$D$336:$X$336,0))</f>
        <v>1.0781475826515805</v>
      </c>
      <c r="S40" s="24">
        <f t="shared" si="1"/>
        <v>0.10861366347431484</v>
      </c>
    </row>
    <row r="41" spans="7:19" x14ac:dyDescent="0.3">
      <c r="G41" s="25">
        <f t="shared" si="7"/>
        <v>102</v>
      </c>
      <c r="H41" s="25">
        <f t="shared" si="7"/>
        <v>38</v>
      </c>
      <c r="I41" s="24">
        <f t="shared" si="6"/>
        <v>3.8649190714287626E-4</v>
      </c>
      <c r="J41" s="24">
        <f t="shared" si="6"/>
        <v>1</v>
      </c>
      <c r="K41" s="24">
        <f>INDEX('Model 2'!EMBLEMFac1Fac3,MATCH($G41,'Model 2'!$A$22:$A$87,1),MATCH($B$8,'Model 2'!$D$21:$E$21,0))</f>
        <v>110.41444768734067</v>
      </c>
      <c r="L41" s="24">
        <f>INDEX('Model 2'!EMBLEMFac10Fac3,MATCH($G41,'Model 2'!$A$93:$A$158,1),MATCH($D$4,'Model 2'!$D$92:$H$92,0))</f>
        <v>1</v>
      </c>
      <c r="M41" s="24">
        <f t="shared" si="3"/>
        <v>0.93326440788510556</v>
      </c>
      <c r="N41" s="24">
        <f>INDEX('Model 2'!EMBLEMFac8Fac5,MATCH($H41,'Model 2'!$A$191:$A$210,1),MATCH($D$6,'Model 2'!$D$190:$F$190,0))</f>
        <v>2.4263708103875192</v>
      </c>
      <c r="O41" s="24">
        <f>INDEX('Model 2'!EMBLEMFac9Fac5,MATCH($H41,'Model 2'!$A$216:$A$235,1),MATCH($D$7,'Model 2'!$D$213:$H$213,0))</f>
        <v>1</v>
      </c>
      <c r="P41" s="24">
        <f>INDEX('Model 2'!EMBLEMFac7Fac3,MATCH($G41,'Model 2'!$A$241:$A$306,1),MATCH($D$8,'Model 2'!$D$240:$E$240,0))</f>
        <v>0.99499993503350947</v>
      </c>
      <c r="Q41" s="24">
        <f>INDEX('Model 2'!EMBLEMFac11Fac5,MATCH($H41,'Model 2'!$A$312:$A$331,1),MATCH($B$7,'Model 2'!$D$309:$F$309,0))</f>
        <v>1.0477435876842462</v>
      </c>
      <c r="R41" s="24">
        <f>INDEX('Model 2'!EMBLEMFac27Fac3,MATCH(G41,'Model 2'!$A$337:$A$402,1),MATCH($B$5,'Model 2'!$D$336:$X$336,0))</f>
        <v>1.0781475826515805</v>
      </c>
      <c r="S41" s="24">
        <f t="shared" si="1"/>
        <v>0.10861366347431484</v>
      </c>
    </row>
    <row r="42" spans="7:19" x14ac:dyDescent="0.3">
      <c r="G42" s="25">
        <f t="shared" si="7"/>
        <v>103</v>
      </c>
      <c r="H42" s="25">
        <f t="shared" si="7"/>
        <v>39</v>
      </c>
      <c r="I42" s="24">
        <f t="shared" si="6"/>
        <v>3.8649190714287626E-4</v>
      </c>
      <c r="J42" s="24">
        <f t="shared" si="6"/>
        <v>1</v>
      </c>
      <c r="K42" s="24">
        <f>INDEX('Model 2'!EMBLEMFac1Fac3,MATCH($G42,'Model 2'!$A$22:$A$87,1),MATCH($B$8,'Model 2'!$D$21:$E$21,0))</f>
        <v>110.41444768734067</v>
      </c>
      <c r="L42" s="24">
        <f>INDEX('Model 2'!EMBLEMFac10Fac3,MATCH($G42,'Model 2'!$A$93:$A$158,1),MATCH($D$4,'Model 2'!$D$92:$H$92,0))</f>
        <v>1</v>
      </c>
      <c r="M42" s="24">
        <f t="shared" si="3"/>
        <v>0.93326440788510556</v>
      </c>
      <c r="N42" s="24">
        <f>INDEX('Model 2'!EMBLEMFac8Fac5,MATCH($H42,'Model 2'!$A$191:$A$210,1),MATCH($D$6,'Model 2'!$D$190:$F$190,0))</f>
        <v>2.4263708103875192</v>
      </c>
      <c r="O42" s="24">
        <f>INDEX('Model 2'!EMBLEMFac9Fac5,MATCH($H42,'Model 2'!$A$216:$A$235,1),MATCH($D$7,'Model 2'!$D$213:$H$213,0))</f>
        <v>1</v>
      </c>
      <c r="P42" s="24">
        <f>INDEX('Model 2'!EMBLEMFac7Fac3,MATCH($G42,'Model 2'!$A$241:$A$306,1),MATCH($D$8,'Model 2'!$D$240:$E$240,0))</f>
        <v>0.99499993503350947</v>
      </c>
      <c r="Q42" s="24">
        <f>INDEX('Model 2'!EMBLEMFac11Fac5,MATCH($H42,'Model 2'!$A$312:$A$331,1),MATCH($B$7,'Model 2'!$D$309:$F$309,0))</f>
        <v>1.0477435876842462</v>
      </c>
      <c r="R42" s="24">
        <f>INDEX('Model 2'!EMBLEMFac27Fac3,MATCH(G42,'Model 2'!$A$337:$A$402,1),MATCH($B$5,'Model 2'!$D$336:$X$336,0))</f>
        <v>1.0781475826515805</v>
      </c>
      <c r="S42" s="24">
        <f t="shared" si="1"/>
        <v>0.10861366347431484</v>
      </c>
    </row>
    <row r="43" spans="7:19" x14ac:dyDescent="0.3">
      <c r="G43" s="25">
        <f t="shared" si="7"/>
        <v>104</v>
      </c>
      <c r="H43" s="25">
        <f t="shared" si="7"/>
        <v>40</v>
      </c>
      <c r="I43" s="24">
        <f t="shared" si="6"/>
        <v>3.8649190714287626E-4</v>
      </c>
      <c r="J43" s="24">
        <f t="shared" si="6"/>
        <v>1</v>
      </c>
      <c r="K43" s="24">
        <f>INDEX('Model 2'!EMBLEMFac1Fac3,MATCH($G43,'Model 2'!$A$22:$A$87,1),MATCH($B$8,'Model 2'!$D$21:$E$21,0))</f>
        <v>110.41444768734067</v>
      </c>
      <c r="L43" s="24">
        <f>INDEX('Model 2'!EMBLEMFac10Fac3,MATCH($G43,'Model 2'!$A$93:$A$158,1),MATCH($D$4,'Model 2'!$D$92:$H$92,0))</f>
        <v>1</v>
      </c>
      <c r="M43" s="24">
        <f t="shared" si="3"/>
        <v>0.93326440788510556</v>
      </c>
      <c r="N43" s="24">
        <f>INDEX('Model 2'!EMBLEMFac8Fac5,MATCH($H43,'Model 2'!$A$191:$A$210,1),MATCH($D$6,'Model 2'!$D$190:$F$190,0))</f>
        <v>2.4263708103875192</v>
      </c>
      <c r="O43" s="24">
        <f>INDEX('Model 2'!EMBLEMFac9Fac5,MATCH($H43,'Model 2'!$A$216:$A$235,1),MATCH($D$7,'Model 2'!$D$213:$H$213,0))</f>
        <v>1</v>
      </c>
      <c r="P43" s="24">
        <f>INDEX('Model 2'!EMBLEMFac7Fac3,MATCH($G43,'Model 2'!$A$241:$A$306,1),MATCH($D$8,'Model 2'!$D$240:$E$240,0))</f>
        <v>0.99499993503350947</v>
      </c>
      <c r="Q43" s="24">
        <f>INDEX('Model 2'!EMBLEMFac11Fac5,MATCH($H43,'Model 2'!$A$312:$A$331,1),MATCH($B$7,'Model 2'!$D$309:$F$309,0))</f>
        <v>1.0477435876842462</v>
      </c>
      <c r="R43" s="24">
        <f>INDEX('Model 2'!EMBLEMFac27Fac3,MATCH(G43,'Model 2'!$A$337:$A$402,1),MATCH($B$5,'Model 2'!$D$336:$X$336,0))</f>
        <v>1.0781475826515805</v>
      </c>
      <c r="S43" s="24">
        <f t="shared" si="1"/>
        <v>0.10861366347431484</v>
      </c>
    </row>
    <row r="44" spans="7:19" x14ac:dyDescent="0.3">
      <c r="G44" s="25">
        <f t="shared" si="7"/>
        <v>105</v>
      </c>
      <c r="H44" s="25">
        <f t="shared" si="7"/>
        <v>41</v>
      </c>
      <c r="I44" s="24">
        <f t="shared" si="6"/>
        <v>3.8649190714287626E-4</v>
      </c>
      <c r="J44" s="24">
        <f t="shared" si="6"/>
        <v>1</v>
      </c>
      <c r="K44" s="24">
        <f>INDEX('Model 2'!EMBLEMFac1Fac3,MATCH($G44,'Model 2'!$A$22:$A$87,1),MATCH($B$8,'Model 2'!$D$21:$E$21,0))</f>
        <v>110.41444768734067</v>
      </c>
      <c r="L44" s="24">
        <f>INDEX('Model 2'!EMBLEMFac10Fac3,MATCH($G44,'Model 2'!$A$93:$A$158,1),MATCH($D$4,'Model 2'!$D$92:$H$92,0))</f>
        <v>1</v>
      </c>
      <c r="M44" s="24">
        <f t="shared" si="3"/>
        <v>0.93326440788510556</v>
      </c>
      <c r="N44" s="24">
        <f>INDEX('Model 2'!EMBLEMFac8Fac5,MATCH($H44,'Model 2'!$A$191:$A$210,1),MATCH($D$6,'Model 2'!$D$190:$F$190,0))</f>
        <v>2.4263708103875192</v>
      </c>
      <c r="O44" s="24">
        <f>INDEX('Model 2'!EMBLEMFac9Fac5,MATCH($H44,'Model 2'!$A$216:$A$235,1),MATCH($D$7,'Model 2'!$D$213:$H$213,0))</f>
        <v>1</v>
      </c>
      <c r="P44" s="24">
        <f>INDEX('Model 2'!EMBLEMFac7Fac3,MATCH($G44,'Model 2'!$A$241:$A$306,1),MATCH($D$8,'Model 2'!$D$240:$E$240,0))</f>
        <v>0.99499993503350947</v>
      </c>
      <c r="Q44" s="24">
        <f>INDEX('Model 2'!EMBLEMFac11Fac5,MATCH($H44,'Model 2'!$A$312:$A$331,1),MATCH($B$7,'Model 2'!$D$309:$F$309,0))</f>
        <v>1.0477435876842462</v>
      </c>
      <c r="R44" s="24">
        <f>INDEX('Model 2'!EMBLEMFac27Fac3,MATCH(G44,'Model 2'!$A$337:$A$402,1),MATCH($B$5,'Model 2'!$D$336:$X$336,0))</f>
        <v>1.0781475826515805</v>
      </c>
      <c r="S44" s="24">
        <f t="shared" si="1"/>
        <v>0.10861366347431484</v>
      </c>
    </row>
    <row r="45" spans="7:19" x14ac:dyDescent="0.3">
      <c r="G45" s="25">
        <f t="shared" si="7"/>
        <v>106</v>
      </c>
      <c r="H45" s="25">
        <f t="shared" si="7"/>
        <v>42</v>
      </c>
      <c r="I45" s="24">
        <f t="shared" si="6"/>
        <v>3.8649190714287626E-4</v>
      </c>
      <c r="J45" s="24">
        <f t="shared" si="6"/>
        <v>1</v>
      </c>
      <c r="K45" s="24">
        <f>INDEX('Model 2'!EMBLEMFac1Fac3,MATCH($G45,'Model 2'!$A$22:$A$87,1),MATCH($B$8,'Model 2'!$D$21:$E$21,0))</f>
        <v>110.41444768734067</v>
      </c>
      <c r="L45" s="24">
        <f>INDEX('Model 2'!EMBLEMFac10Fac3,MATCH($G45,'Model 2'!$A$93:$A$158,1),MATCH($D$4,'Model 2'!$D$92:$H$92,0))</f>
        <v>1</v>
      </c>
      <c r="M45" s="24">
        <f t="shared" si="3"/>
        <v>0.93326440788510556</v>
      </c>
      <c r="N45" s="24">
        <f>INDEX('Model 2'!EMBLEMFac8Fac5,MATCH($H45,'Model 2'!$A$191:$A$210,1),MATCH($D$6,'Model 2'!$D$190:$F$190,0))</f>
        <v>2.4263708103875192</v>
      </c>
      <c r="O45" s="24">
        <f>INDEX('Model 2'!EMBLEMFac9Fac5,MATCH($H45,'Model 2'!$A$216:$A$235,1),MATCH($D$7,'Model 2'!$D$213:$H$213,0))</f>
        <v>1</v>
      </c>
      <c r="P45" s="24">
        <f>INDEX('Model 2'!EMBLEMFac7Fac3,MATCH($G45,'Model 2'!$A$241:$A$306,1),MATCH($D$8,'Model 2'!$D$240:$E$240,0))</f>
        <v>0.99499993503350947</v>
      </c>
      <c r="Q45" s="24">
        <f>INDEX('Model 2'!EMBLEMFac11Fac5,MATCH($H45,'Model 2'!$A$312:$A$331,1),MATCH($B$7,'Model 2'!$D$309:$F$309,0))</f>
        <v>1.0477435876842462</v>
      </c>
      <c r="R45" s="24">
        <f>INDEX('Model 2'!EMBLEMFac27Fac3,MATCH(G45,'Model 2'!$A$337:$A$402,1),MATCH($B$5,'Model 2'!$D$336:$X$336,0))</f>
        <v>1.0781475826515805</v>
      </c>
      <c r="S45" s="24">
        <f t="shared" si="1"/>
        <v>0.10861366347431484</v>
      </c>
    </row>
    <row r="46" spans="7:19" x14ac:dyDescent="0.3">
      <c r="G46" s="25">
        <f t="shared" si="7"/>
        <v>107</v>
      </c>
      <c r="H46" s="25">
        <f t="shared" si="7"/>
        <v>43</v>
      </c>
      <c r="I46" s="24">
        <f t="shared" si="6"/>
        <v>3.8649190714287626E-4</v>
      </c>
      <c r="J46" s="24">
        <f t="shared" si="6"/>
        <v>1</v>
      </c>
      <c r="K46" s="24">
        <f>INDEX('Model 2'!EMBLEMFac1Fac3,MATCH($G46,'Model 2'!$A$22:$A$87,1),MATCH($B$8,'Model 2'!$D$21:$E$21,0))</f>
        <v>110.41444768734067</v>
      </c>
      <c r="L46" s="24">
        <f>INDEX('Model 2'!EMBLEMFac10Fac3,MATCH($G46,'Model 2'!$A$93:$A$158,1),MATCH($D$4,'Model 2'!$D$92:$H$92,0))</f>
        <v>1</v>
      </c>
      <c r="M46" s="24">
        <f t="shared" si="3"/>
        <v>0.93326440788510556</v>
      </c>
      <c r="N46" s="24">
        <f>INDEX('Model 2'!EMBLEMFac8Fac5,MATCH($H46,'Model 2'!$A$191:$A$210,1),MATCH($D$6,'Model 2'!$D$190:$F$190,0))</f>
        <v>2.4263708103875192</v>
      </c>
      <c r="O46" s="24">
        <f>INDEX('Model 2'!EMBLEMFac9Fac5,MATCH($H46,'Model 2'!$A$216:$A$235,1),MATCH($D$7,'Model 2'!$D$213:$H$213,0))</f>
        <v>1</v>
      </c>
      <c r="P46" s="24">
        <f>INDEX('Model 2'!EMBLEMFac7Fac3,MATCH($G46,'Model 2'!$A$241:$A$306,1),MATCH($D$8,'Model 2'!$D$240:$E$240,0))</f>
        <v>0.99499993503350947</v>
      </c>
      <c r="Q46" s="24">
        <f>INDEX('Model 2'!EMBLEMFac11Fac5,MATCH($H46,'Model 2'!$A$312:$A$331,1),MATCH($B$7,'Model 2'!$D$309:$F$309,0))</f>
        <v>1.0477435876842462</v>
      </c>
      <c r="R46" s="24">
        <f>INDEX('Model 2'!EMBLEMFac27Fac3,MATCH(G46,'Model 2'!$A$337:$A$402,1),MATCH($B$5,'Model 2'!$D$336:$X$336,0))</f>
        <v>1.0781475826515805</v>
      </c>
      <c r="S46" s="24">
        <f t="shared" si="1"/>
        <v>0.10861366347431484</v>
      </c>
    </row>
    <row r="47" spans="7:19" x14ac:dyDescent="0.3">
      <c r="G47" s="25">
        <f t="shared" si="7"/>
        <v>108</v>
      </c>
      <c r="H47" s="25">
        <f t="shared" si="7"/>
        <v>44</v>
      </c>
      <c r="I47" s="24">
        <f t="shared" si="6"/>
        <v>3.8649190714287626E-4</v>
      </c>
      <c r="J47" s="24">
        <f t="shared" si="6"/>
        <v>1</v>
      </c>
      <c r="K47" s="24">
        <f>INDEX('Model 2'!EMBLEMFac1Fac3,MATCH($G47,'Model 2'!$A$22:$A$87,1),MATCH($B$8,'Model 2'!$D$21:$E$21,0))</f>
        <v>110.41444768734067</v>
      </c>
      <c r="L47" s="24">
        <f>INDEX('Model 2'!EMBLEMFac10Fac3,MATCH($G47,'Model 2'!$A$93:$A$158,1),MATCH($D$4,'Model 2'!$D$92:$H$92,0))</f>
        <v>1</v>
      </c>
      <c r="M47" s="24">
        <f t="shared" si="3"/>
        <v>0.93326440788510556</v>
      </c>
      <c r="N47" s="24">
        <f>INDEX('Model 2'!EMBLEMFac8Fac5,MATCH($H47,'Model 2'!$A$191:$A$210,1),MATCH($D$6,'Model 2'!$D$190:$F$190,0))</f>
        <v>2.4263708103875192</v>
      </c>
      <c r="O47" s="24">
        <f>INDEX('Model 2'!EMBLEMFac9Fac5,MATCH($H47,'Model 2'!$A$216:$A$235,1),MATCH($D$7,'Model 2'!$D$213:$H$213,0))</f>
        <v>1</v>
      </c>
      <c r="P47" s="24">
        <f>INDEX('Model 2'!EMBLEMFac7Fac3,MATCH($G47,'Model 2'!$A$241:$A$306,1),MATCH($D$8,'Model 2'!$D$240:$E$240,0))</f>
        <v>0.99499993503350947</v>
      </c>
      <c r="Q47" s="24">
        <f>INDEX('Model 2'!EMBLEMFac11Fac5,MATCH($H47,'Model 2'!$A$312:$A$331,1),MATCH($B$7,'Model 2'!$D$309:$F$309,0))</f>
        <v>1.0477435876842462</v>
      </c>
      <c r="R47" s="24">
        <f>INDEX('Model 2'!EMBLEMFac27Fac3,MATCH(G47,'Model 2'!$A$337:$A$402,1),MATCH($B$5,'Model 2'!$D$336:$X$336,0))</f>
        <v>1.0781475826515805</v>
      </c>
      <c r="S47" s="24">
        <f t="shared" si="1"/>
        <v>0.10861366347431484</v>
      </c>
    </row>
    <row r="48" spans="7:19" x14ac:dyDescent="0.3">
      <c r="G48" s="25">
        <f t="shared" si="7"/>
        <v>109</v>
      </c>
      <c r="H48" s="25">
        <f t="shared" si="7"/>
        <v>45</v>
      </c>
      <c r="I48" s="24">
        <f t="shared" si="6"/>
        <v>3.8649190714287626E-4</v>
      </c>
      <c r="J48" s="24">
        <f t="shared" si="6"/>
        <v>1</v>
      </c>
      <c r="K48" s="24">
        <f>INDEX('Model 2'!EMBLEMFac1Fac3,MATCH($G48,'Model 2'!$A$22:$A$87,1),MATCH($B$8,'Model 2'!$D$21:$E$21,0))</f>
        <v>110.41444768734067</v>
      </c>
      <c r="L48" s="24">
        <f>INDEX('Model 2'!EMBLEMFac10Fac3,MATCH($G48,'Model 2'!$A$93:$A$158,1),MATCH($D$4,'Model 2'!$D$92:$H$92,0))</f>
        <v>1</v>
      </c>
      <c r="M48" s="24">
        <f t="shared" si="3"/>
        <v>0.93326440788510556</v>
      </c>
      <c r="N48" s="24">
        <f>INDEX('Model 2'!EMBLEMFac8Fac5,MATCH($H48,'Model 2'!$A$191:$A$210,1),MATCH($D$6,'Model 2'!$D$190:$F$190,0))</f>
        <v>2.4263708103875192</v>
      </c>
      <c r="O48" s="24">
        <f>INDEX('Model 2'!EMBLEMFac9Fac5,MATCH($H48,'Model 2'!$A$216:$A$235,1),MATCH($D$7,'Model 2'!$D$213:$H$213,0))</f>
        <v>1</v>
      </c>
      <c r="P48" s="24">
        <f>INDEX('Model 2'!EMBLEMFac7Fac3,MATCH($G48,'Model 2'!$A$241:$A$306,1),MATCH($D$8,'Model 2'!$D$240:$E$240,0))</f>
        <v>0.99499993503350947</v>
      </c>
      <c r="Q48" s="24">
        <f>INDEX('Model 2'!EMBLEMFac11Fac5,MATCH($H48,'Model 2'!$A$312:$A$331,1),MATCH($B$7,'Model 2'!$D$309:$F$309,0))</f>
        <v>1.0477435876842462</v>
      </c>
      <c r="R48" s="24">
        <f>INDEX('Model 2'!EMBLEMFac27Fac3,MATCH(G48,'Model 2'!$A$337:$A$402,1),MATCH($B$5,'Model 2'!$D$336:$X$336,0))</f>
        <v>1.0781475826515805</v>
      </c>
      <c r="S48" s="24">
        <f t="shared" si="1"/>
        <v>0.10861366347431484</v>
      </c>
    </row>
    <row r="49" spans="7:19" x14ac:dyDescent="0.3">
      <c r="G49" s="25">
        <f t="shared" si="7"/>
        <v>110</v>
      </c>
      <c r="H49" s="25">
        <f t="shared" si="7"/>
        <v>46</v>
      </c>
      <c r="I49" s="24">
        <f t="shared" si="6"/>
        <v>3.8649190714287626E-4</v>
      </c>
      <c r="J49" s="24">
        <f t="shared" si="6"/>
        <v>1</v>
      </c>
      <c r="K49" s="24">
        <f>INDEX('Model 2'!EMBLEMFac1Fac3,MATCH($G49,'Model 2'!$A$22:$A$87,1),MATCH($B$8,'Model 2'!$D$21:$E$21,0))</f>
        <v>110.41444768734067</v>
      </c>
      <c r="L49" s="24">
        <f>INDEX('Model 2'!EMBLEMFac10Fac3,MATCH($G49,'Model 2'!$A$93:$A$158,1),MATCH($D$4,'Model 2'!$D$92:$H$92,0))</f>
        <v>1</v>
      </c>
      <c r="M49" s="24">
        <f t="shared" si="3"/>
        <v>0.93326440788510556</v>
      </c>
      <c r="N49" s="24">
        <f>INDEX('Model 2'!EMBLEMFac8Fac5,MATCH($H49,'Model 2'!$A$191:$A$210,1),MATCH($D$6,'Model 2'!$D$190:$F$190,0))</f>
        <v>2.4263708103875192</v>
      </c>
      <c r="O49" s="24">
        <f>INDEX('Model 2'!EMBLEMFac9Fac5,MATCH($H49,'Model 2'!$A$216:$A$235,1),MATCH($D$7,'Model 2'!$D$213:$H$213,0))</f>
        <v>1</v>
      </c>
      <c r="P49" s="24">
        <f>INDEX('Model 2'!EMBLEMFac7Fac3,MATCH($G49,'Model 2'!$A$241:$A$306,1),MATCH($D$8,'Model 2'!$D$240:$E$240,0))</f>
        <v>0.99499993503350947</v>
      </c>
      <c r="Q49" s="24">
        <f>INDEX('Model 2'!EMBLEMFac11Fac5,MATCH($H49,'Model 2'!$A$312:$A$331,1),MATCH($B$7,'Model 2'!$D$309:$F$309,0))</f>
        <v>1.0477435876842462</v>
      </c>
      <c r="R49" s="24">
        <f>INDEX('Model 2'!EMBLEMFac27Fac3,MATCH(G49,'Model 2'!$A$337:$A$402,1),MATCH($B$5,'Model 2'!$D$336:$X$336,0))</f>
        <v>1.0781475826515805</v>
      </c>
      <c r="S49" s="24">
        <f t="shared" si="1"/>
        <v>0.10861366347431484</v>
      </c>
    </row>
    <row r="50" spans="7:19" x14ac:dyDescent="0.3">
      <c r="G50" s="25">
        <f t="shared" si="7"/>
        <v>111</v>
      </c>
      <c r="H50" s="25">
        <f t="shared" si="7"/>
        <v>47</v>
      </c>
      <c r="I50" s="24">
        <f t="shared" si="6"/>
        <v>3.8649190714287626E-4</v>
      </c>
      <c r="J50" s="24">
        <f t="shared" si="6"/>
        <v>1</v>
      </c>
      <c r="K50" s="24">
        <f>INDEX('Model 2'!EMBLEMFac1Fac3,MATCH($G50,'Model 2'!$A$22:$A$87,1),MATCH($B$8,'Model 2'!$D$21:$E$21,0))</f>
        <v>110.41444768734067</v>
      </c>
      <c r="L50" s="24">
        <f>INDEX('Model 2'!EMBLEMFac10Fac3,MATCH($G50,'Model 2'!$A$93:$A$158,1),MATCH($D$4,'Model 2'!$D$92:$H$92,0))</f>
        <v>1</v>
      </c>
      <c r="M50" s="24">
        <f t="shared" si="3"/>
        <v>0.93326440788510556</v>
      </c>
      <c r="N50" s="24">
        <f>INDEX('Model 2'!EMBLEMFac8Fac5,MATCH($H50,'Model 2'!$A$191:$A$210,1),MATCH($D$6,'Model 2'!$D$190:$F$190,0))</f>
        <v>2.4263708103875192</v>
      </c>
      <c r="O50" s="24">
        <f>INDEX('Model 2'!EMBLEMFac9Fac5,MATCH($H50,'Model 2'!$A$216:$A$235,1),MATCH($D$7,'Model 2'!$D$213:$H$213,0))</f>
        <v>1</v>
      </c>
      <c r="P50" s="24">
        <f>INDEX('Model 2'!EMBLEMFac7Fac3,MATCH($G50,'Model 2'!$A$241:$A$306,1),MATCH($D$8,'Model 2'!$D$240:$E$240,0))</f>
        <v>0.99499993503350947</v>
      </c>
      <c r="Q50" s="24">
        <f>INDEX('Model 2'!EMBLEMFac11Fac5,MATCH($H50,'Model 2'!$A$312:$A$331,1),MATCH($B$7,'Model 2'!$D$309:$F$309,0))</f>
        <v>1.0477435876842462</v>
      </c>
      <c r="R50" s="24">
        <f>INDEX('Model 2'!EMBLEMFac27Fac3,MATCH(G50,'Model 2'!$A$337:$A$402,1),MATCH($B$5,'Model 2'!$D$336:$X$336,0))</f>
        <v>1.0781475826515805</v>
      </c>
      <c r="S50" s="24">
        <f t="shared" si="1"/>
        <v>0.10861366347431484</v>
      </c>
    </row>
    <row r="51" spans="7:19" x14ac:dyDescent="0.3">
      <c r="G51" s="25">
        <f t="shared" si="7"/>
        <v>112</v>
      </c>
      <c r="H51" s="25">
        <f t="shared" si="7"/>
        <v>48</v>
      </c>
      <c r="I51" s="24">
        <f t="shared" si="6"/>
        <v>3.8649190714287626E-4</v>
      </c>
      <c r="J51" s="24">
        <f t="shared" si="6"/>
        <v>1</v>
      </c>
      <c r="K51" s="24">
        <f>INDEX('Model 2'!EMBLEMFac1Fac3,MATCH($G51,'Model 2'!$A$22:$A$87,1),MATCH($B$8,'Model 2'!$D$21:$E$21,0))</f>
        <v>110.41444768734067</v>
      </c>
      <c r="L51" s="24">
        <f>INDEX('Model 2'!EMBLEMFac10Fac3,MATCH($G51,'Model 2'!$A$93:$A$158,1),MATCH($D$4,'Model 2'!$D$92:$H$92,0))</f>
        <v>1</v>
      </c>
      <c r="M51" s="24">
        <f t="shared" si="3"/>
        <v>0.93326440788510556</v>
      </c>
      <c r="N51" s="24">
        <f>INDEX('Model 2'!EMBLEMFac8Fac5,MATCH($H51,'Model 2'!$A$191:$A$210,1),MATCH($D$6,'Model 2'!$D$190:$F$190,0))</f>
        <v>2.4263708103875192</v>
      </c>
      <c r="O51" s="24">
        <f>INDEX('Model 2'!EMBLEMFac9Fac5,MATCH($H51,'Model 2'!$A$216:$A$235,1),MATCH($D$7,'Model 2'!$D$213:$H$213,0))</f>
        <v>1</v>
      </c>
      <c r="P51" s="24">
        <f>INDEX('Model 2'!EMBLEMFac7Fac3,MATCH($G51,'Model 2'!$A$241:$A$306,1),MATCH($D$8,'Model 2'!$D$240:$E$240,0))</f>
        <v>0.99499993503350947</v>
      </c>
      <c r="Q51" s="24">
        <f>INDEX('Model 2'!EMBLEMFac11Fac5,MATCH($H51,'Model 2'!$A$312:$A$331,1),MATCH($B$7,'Model 2'!$D$309:$F$309,0))</f>
        <v>1.0477435876842462</v>
      </c>
      <c r="R51" s="24">
        <f>INDEX('Model 2'!EMBLEMFac27Fac3,MATCH(G51,'Model 2'!$A$337:$A$402,1),MATCH($B$5,'Model 2'!$D$336:$X$336,0))</f>
        <v>1.0781475826515805</v>
      </c>
      <c r="S51" s="24">
        <f t="shared" si="1"/>
        <v>0.10861366347431484</v>
      </c>
    </row>
    <row r="52" spans="7:19" x14ac:dyDescent="0.3">
      <c r="G52" s="25">
        <f t="shared" si="7"/>
        <v>113</v>
      </c>
      <c r="H52" s="25">
        <f t="shared" si="7"/>
        <v>49</v>
      </c>
      <c r="I52" s="24">
        <f t="shared" si="6"/>
        <v>3.8649190714287626E-4</v>
      </c>
      <c r="J52" s="24">
        <f t="shared" si="6"/>
        <v>1</v>
      </c>
      <c r="K52" s="24">
        <f>INDEX('Model 2'!EMBLEMFac1Fac3,MATCH($G52,'Model 2'!$A$22:$A$87,1),MATCH($B$8,'Model 2'!$D$21:$E$21,0))</f>
        <v>110.41444768734067</v>
      </c>
      <c r="L52" s="24">
        <f>INDEX('Model 2'!EMBLEMFac10Fac3,MATCH($G52,'Model 2'!$A$93:$A$158,1),MATCH($D$4,'Model 2'!$D$92:$H$92,0))</f>
        <v>1</v>
      </c>
      <c r="M52" s="24">
        <f t="shared" si="3"/>
        <v>0.93326440788510556</v>
      </c>
      <c r="N52" s="24">
        <f>INDEX('Model 2'!EMBLEMFac8Fac5,MATCH($H52,'Model 2'!$A$191:$A$210,1),MATCH($D$6,'Model 2'!$D$190:$F$190,0))</f>
        <v>2.4263708103875192</v>
      </c>
      <c r="O52" s="24">
        <f>INDEX('Model 2'!EMBLEMFac9Fac5,MATCH($H52,'Model 2'!$A$216:$A$235,1),MATCH($D$7,'Model 2'!$D$213:$H$213,0))</f>
        <v>1</v>
      </c>
      <c r="P52" s="24">
        <f>INDEX('Model 2'!EMBLEMFac7Fac3,MATCH($G52,'Model 2'!$A$241:$A$306,1),MATCH($D$8,'Model 2'!$D$240:$E$240,0))</f>
        <v>0.99499993503350947</v>
      </c>
      <c r="Q52" s="24">
        <f>INDEX('Model 2'!EMBLEMFac11Fac5,MATCH($H52,'Model 2'!$A$312:$A$331,1),MATCH($B$7,'Model 2'!$D$309:$F$309,0))</f>
        <v>1.0477435876842462</v>
      </c>
      <c r="R52" s="24">
        <f>INDEX('Model 2'!EMBLEMFac27Fac3,MATCH(G52,'Model 2'!$A$337:$A$402,1),MATCH($B$5,'Model 2'!$D$336:$X$336,0))</f>
        <v>1.0781475826515805</v>
      </c>
      <c r="S52" s="24">
        <f t="shared" si="1"/>
        <v>0.10861366347431484</v>
      </c>
    </row>
    <row r="53" spans="7:19" x14ac:dyDescent="0.3">
      <c r="G53" s="25">
        <f t="shared" si="7"/>
        <v>114</v>
      </c>
      <c r="H53" s="25">
        <f t="shared" si="7"/>
        <v>50</v>
      </c>
      <c r="I53" s="24">
        <f t="shared" ref="I53:J68" si="8">I52</f>
        <v>3.8649190714287626E-4</v>
      </c>
      <c r="J53" s="24">
        <f t="shared" si="8"/>
        <v>1</v>
      </c>
      <c r="K53" s="24">
        <f>INDEX('Model 2'!EMBLEMFac1Fac3,MATCH($G53,'Model 2'!$A$22:$A$87,1),MATCH($B$8,'Model 2'!$D$21:$E$21,0))</f>
        <v>110.41444768734067</v>
      </c>
      <c r="L53" s="24">
        <f>INDEX('Model 2'!EMBLEMFac10Fac3,MATCH($G53,'Model 2'!$A$93:$A$158,1),MATCH($D$4,'Model 2'!$D$92:$H$92,0))</f>
        <v>1</v>
      </c>
      <c r="M53" s="24">
        <f t="shared" si="3"/>
        <v>0.93326440788510556</v>
      </c>
      <c r="N53" s="24">
        <f>INDEX('Model 2'!EMBLEMFac8Fac5,MATCH($H53,'Model 2'!$A$191:$A$210,1),MATCH($D$6,'Model 2'!$D$190:$F$190,0))</f>
        <v>2.4263708103875192</v>
      </c>
      <c r="O53" s="24">
        <f>INDEX('Model 2'!EMBLEMFac9Fac5,MATCH($H53,'Model 2'!$A$216:$A$235,1),MATCH($D$7,'Model 2'!$D$213:$H$213,0))</f>
        <v>1</v>
      </c>
      <c r="P53" s="24">
        <f>INDEX('Model 2'!EMBLEMFac7Fac3,MATCH($G53,'Model 2'!$A$241:$A$306,1),MATCH($D$8,'Model 2'!$D$240:$E$240,0))</f>
        <v>0.99499993503350947</v>
      </c>
      <c r="Q53" s="24">
        <f>INDEX('Model 2'!EMBLEMFac11Fac5,MATCH($H53,'Model 2'!$A$312:$A$331,1),MATCH($B$7,'Model 2'!$D$309:$F$309,0))</f>
        <v>1.0477435876842462</v>
      </c>
      <c r="R53" s="24">
        <f>INDEX('Model 2'!EMBLEMFac27Fac3,MATCH(G53,'Model 2'!$A$337:$A$402,1),MATCH($B$5,'Model 2'!$D$336:$X$336,0))</f>
        <v>1.0781475826515805</v>
      </c>
      <c r="S53" s="24">
        <f t="shared" si="1"/>
        <v>0.10861366347431484</v>
      </c>
    </row>
    <row r="54" spans="7:19" x14ac:dyDescent="0.3">
      <c r="G54" s="25">
        <f t="shared" ref="G54:H69" si="9">G53+1</f>
        <v>115</v>
      </c>
      <c r="H54" s="25">
        <f t="shared" si="9"/>
        <v>51</v>
      </c>
      <c r="I54" s="24">
        <f t="shared" si="8"/>
        <v>3.8649190714287626E-4</v>
      </c>
      <c r="J54" s="24">
        <f t="shared" si="8"/>
        <v>1</v>
      </c>
      <c r="K54" s="24">
        <f>INDEX('Model 2'!EMBLEMFac1Fac3,MATCH($G54,'Model 2'!$A$22:$A$87,1),MATCH($B$8,'Model 2'!$D$21:$E$21,0))</f>
        <v>110.41444768734067</v>
      </c>
      <c r="L54" s="24">
        <f>INDEX('Model 2'!EMBLEMFac10Fac3,MATCH($G54,'Model 2'!$A$93:$A$158,1),MATCH($D$4,'Model 2'!$D$92:$H$92,0))</f>
        <v>1</v>
      </c>
      <c r="M54" s="24">
        <f t="shared" si="3"/>
        <v>0.93326440788510556</v>
      </c>
      <c r="N54" s="24">
        <f>INDEX('Model 2'!EMBLEMFac8Fac5,MATCH($H54,'Model 2'!$A$191:$A$210,1),MATCH($D$6,'Model 2'!$D$190:$F$190,0))</f>
        <v>2.4263708103875192</v>
      </c>
      <c r="O54" s="24">
        <f>INDEX('Model 2'!EMBLEMFac9Fac5,MATCH($H54,'Model 2'!$A$216:$A$235,1),MATCH($D$7,'Model 2'!$D$213:$H$213,0))</f>
        <v>1</v>
      </c>
      <c r="P54" s="24">
        <f>INDEX('Model 2'!EMBLEMFac7Fac3,MATCH($G54,'Model 2'!$A$241:$A$306,1),MATCH($D$8,'Model 2'!$D$240:$E$240,0))</f>
        <v>0.99499993503350947</v>
      </c>
      <c r="Q54" s="24">
        <f>INDEX('Model 2'!EMBLEMFac11Fac5,MATCH($H54,'Model 2'!$A$312:$A$331,1),MATCH($B$7,'Model 2'!$D$309:$F$309,0))</f>
        <v>1.0477435876842462</v>
      </c>
      <c r="R54" s="24">
        <f>INDEX('Model 2'!EMBLEMFac27Fac3,MATCH(G54,'Model 2'!$A$337:$A$402,1),MATCH($B$5,'Model 2'!$D$336:$X$336,0))</f>
        <v>1.0781475826515805</v>
      </c>
      <c r="S54" s="24">
        <f t="shared" si="1"/>
        <v>0.10861366347431484</v>
      </c>
    </row>
    <row r="55" spans="7:19" x14ac:dyDescent="0.3">
      <c r="G55" s="25">
        <f t="shared" si="9"/>
        <v>116</v>
      </c>
      <c r="H55" s="25">
        <f t="shared" si="9"/>
        <v>52</v>
      </c>
      <c r="I55" s="24">
        <f t="shared" si="8"/>
        <v>3.8649190714287626E-4</v>
      </c>
      <c r="J55" s="24">
        <f t="shared" si="8"/>
        <v>1</v>
      </c>
      <c r="K55" s="24">
        <f>INDEX('Model 2'!EMBLEMFac1Fac3,MATCH($G55,'Model 2'!$A$22:$A$87,1),MATCH($B$8,'Model 2'!$D$21:$E$21,0))</f>
        <v>110.41444768734067</v>
      </c>
      <c r="L55" s="24">
        <f>INDEX('Model 2'!EMBLEMFac10Fac3,MATCH($G55,'Model 2'!$A$93:$A$158,1),MATCH($D$4,'Model 2'!$D$92:$H$92,0))</f>
        <v>1</v>
      </c>
      <c r="M55" s="24">
        <f t="shared" si="3"/>
        <v>0.93326440788510556</v>
      </c>
      <c r="N55" s="24">
        <f>INDEX('Model 2'!EMBLEMFac8Fac5,MATCH($H55,'Model 2'!$A$191:$A$210,1),MATCH($D$6,'Model 2'!$D$190:$F$190,0))</f>
        <v>2.4263708103875192</v>
      </c>
      <c r="O55" s="24">
        <f>INDEX('Model 2'!EMBLEMFac9Fac5,MATCH($H55,'Model 2'!$A$216:$A$235,1),MATCH($D$7,'Model 2'!$D$213:$H$213,0))</f>
        <v>1</v>
      </c>
      <c r="P55" s="24">
        <f>INDEX('Model 2'!EMBLEMFac7Fac3,MATCH($G55,'Model 2'!$A$241:$A$306,1),MATCH($D$8,'Model 2'!$D$240:$E$240,0))</f>
        <v>0.99499993503350947</v>
      </c>
      <c r="Q55" s="24">
        <f>INDEX('Model 2'!EMBLEMFac11Fac5,MATCH($H55,'Model 2'!$A$312:$A$331,1),MATCH($B$7,'Model 2'!$D$309:$F$309,0))</f>
        <v>1.0477435876842462</v>
      </c>
      <c r="R55" s="24">
        <f>INDEX('Model 2'!EMBLEMFac27Fac3,MATCH(G55,'Model 2'!$A$337:$A$402,1),MATCH($B$5,'Model 2'!$D$336:$X$336,0))</f>
        <v>1.0781475826515805</v>
      </c>
      <c r="S55" s="24">
        <f t="shared" si="1"/>
        <v>0.10861366347431484</v>
      </c>
    </row>
    <row r="56" spans="7:19" x14ac:dyDescent="0.3">
      <c r="G56" s="25">
        <f t="shared" si="9"/>
        <v>117</v>
      </c>
      <c r="H56" s="25">
        <f t="shared" si="9"/>
        <v>53</v>
      </c>
      <c r="I56" s="24">
        <f t="shared" si="8"/>
        <v>3.8649190714287626E-4</v>
      </c>
      <c r="J56" s="24">
        <f t="shared" si="8"/>
        <v>1</v>
      </c>
      <c r="K56" s="24">
        <f>INDEX('Model 2'!EMBLEMFac1Fac3,MATCH($G56,'Model 2'!$A$22:$A$87,1),MATCH($B$8,'Model 2'!$D$21:$E$21,0))</f>
        <v>110.41444768734067</v>
      </c>
      <c r="L56" s="24">
        <f>INDEX('Model 2'!EMBLEMFac10Fac3,MATCH($G56,'Model 2'!$A$93:$A$158,1),MATCH($D$4,'Model 2'!$D$92:$H$92,0))</f>
        <v>1</v>
      </c>
      <c r="M56" s="24">
        <f t="shared" si="3"/>
        <v>0.93326440788510556</v>
      </c>
      <c r="N56" s="24">
        <f>INDEX('Model 2'!EMBLEMFac8Fac5,MATCH($H56,'Model 2'!$A$191:$A$210,1),MATCH($D$6,'Model 2'!$D$190:$F$190,0))</f>
        <v>2.4263708103875192</v>
      </c>
      <c r="O56" s="24">
        <f>INDEX('Model 2'!EMBLEMFac9Fac5,MATCH($H56,'Model 2'!$A$216:$A$235,1),MATCH($D$7,'Model 2'!$D$213:$H$213,0))</f>
        <v>1</v>
      </c>
      <c r="P56" s="24">
        <f>INDEX('Model 2'!EMBLEMFac7Fac3,MATCH($G56,'Model 2'!$A$241:$A$306,1),MATCH($D$8,'Model 2'!$D$240:$E$240,0))</f>
        <v>0.99499993503350947</v>
      </c>
      <c r="Q56" s="24">
        <f>INDEX('Model 2'!EMBLEMFac11Fac5,MATCH($H56,'Model 2'!$A$312:$A$331,1),MATCH($B$7,'Model 2'!$D$309:$F$309,0))</f>
        <v>1.0477435876842462</v>
      </c>
      <c r="R56" s="24">
        <f>INDEX('Model 2'!EMBLEMFac27Fac3,MATCH(G56,'Model 2'!$A$337:$A$402,1),MATCH($B$5,'Model 2'!$D$336:$X$336,0))</f>
        <v>1.0781475826515805</v>
      </c>
      <c r="S56" s="24">
        <f t="shared" si="1"/>
        <v>0.10861366347431484</v>
      </c>
    </row>
    <row r="57" spans="7:19" x14ac:dyDescent="0.3">
      <c r="G57" s="25">
        <f t="shared" si="9"/>
        <v>118</v>
      </c>
      <c r="H57" s="25">
        <f t="shared" si="9"/>
        <v>54</v>
      </c>
      <c r="I57" s="24">
        <f t="shared" si="8"/>
        <v>3.8649190714287626E-4</v>
      </c>
      <c r="J57" s="24">
        <f t="shared" si="8"/>
        <v>1</v>
      </c>
      <c r="K57" s="24">
        <f>INDEX('Model 2'!EMBLEMFac1Fac3,MATCH($G57,'Model 2'!$A$22:$A$87,1),MATCH($B$8,'Model 2'!$D$21:$E$21,0))</f>
        <v>110.41444768734067</v>
      </c>
      <c r="L57" s="24">
        <f>INDEX('Model 2'!EMBLEMFac10Fac3,MATCH($G57,'Model 2'!$A$93:$A$158,1),MATCH($D$4,'Model 2'!$D$92:$H$92,0))</f>
        <v>1</v>
      </c>
      <c r="M57" s="24">
        <f t="shared" si="3"/>
        <v>0.93326440788510556</v>
      </c>
      <c r="N57" s="24">
        <f>INDEX('Model 2'!EMBLEMFac8Fac5,MATCH($H57,'Model 2'!$A$191:$A$210,1),MATCH($D$6,'Model 2'!$D$190:$F$190,0))</f>
        <v>2.4263708103875192</v>
      </c>
      <c r="O57" s="24">
        <f>INDEX('Model 2'!EMBLEMFac9Fac5,MATCH($H57,'Model 2'!$A$216:$A$235,1),MATCH($D$7,'Model 2'!$D$213:$H$213,0))</f>
        <v>1</v>
      </c>
      <c r="P57" s="24">
        <f>INDEX('Model 2'!EMBLEMFac7Fac3,MATCH($G57,'Model 2'!$A$241:$A$306,1),MATCH($D$8,'Model 2'!$D$240:$E$240,0))</f>
        <v>0.99499993503350947</v>
      </c>
      <c r="Q57" s="24">
        <f>INDEX('Model 2'!EMBLEMFac11Fac5,MATCH($H57,'Model 2'!$A$312:$A$331,1),MATCH($B$7,'Model 2'!$D$309:$F$309,0))</f>
        <v>1.0477435876842462</v>
      </c>
      <c r="R57" s="24">
        <f>INDEX('Model 2'!EMBLEMFac27Fac3,MATCH(G57,'Model 2'!$A$337:$A$402,1),MATCH($B$5,'Model 2'!$D$336:$X$336,0))</f>
        <v>1.0781475826515805</v>
      </c>
      <c r="S57" s="24">
        <f t="shared" si="1"/>
        <v>0.10861366347431484</v>
      </c>
    </row>
    <row r="58" spans="7:19" x14ac:dyDescent="0.3">
      <c r="G58" s="25">
        <f t="shared" si="9"/>
        <v>119</v>
      </c>
      <c r="H58" s="25">
        <f t="shared" si="9"/>
        <v>55</v>
      </c>
      <c r="I58" s="24">
        <f t="shared" si="8"/>
        <v>3.8649190714287626E-4</v>
      </c>
      <c r="J58" s="24">
        <f t="shared" si="8"/>
        <v>1</v>
      </c>
      <c r="K58" s="24">
        <f>INDEX('Model 2'!EMBLEMFac1Fac3,MATCH($G58,'Model 2'!$A$22:$A$87,1),MATCH($B$8,'Model 2'!$D$21:$E$21,0))</f>
        <v>110.41444768734067</v>
      </c>
      <c r="L58" s="24">
        <f>INDEX('Model 2'!EMBLEMFac10Fac3,MATCH($G58,'Model 2'!$A$93:$A$158,1),MATCH($D$4,'Model 2'!$D$92:$H$92,0))</f>
        <v>1</v>
      </c>
      <c r="M58" s="24">
        <f t="shared" si="3"/>
        <v>0.93326440788510556</v>
      </c>
      <c r="N58" s="24">
        <f>INDEX('Model 2'!EMBLEMFac8Fac5,MATCH($H58,'Model 2'!$A$191:$A$210,1),MATCH($D$6,'Model 2'!$D$190:$F$190,0))</f>
        <v>2.4263708103875192</v>
      </c>
      <c r="O58" s="24">
        <f>INDEX('Model 2'!EMBLEMFac9Fac5,MATCH($H58,'Model 2'!$A$216:$A$235,1),MATCH($D$7,'Model 2'!$D$213:$H$213,0))</f>
        <v>1</v>
      </c>
      <c r="P58" s="24">
        <f>INDEX('Model 2'!EMBLEMFac7Fac3,MATCH($G58,'Model 2'!$A$241:$A$306,1),MATCH($D$8,'Model 2'!$D$240:$E$240,0))</f>
        <v>0.99499993503350947</v>
      </c>
      <c r="Q58" s="24">
        <f>INDEX('Model 2'!EMBLEMFac11Fac5,MATCH($H58,'Model 2'!$A$312:$A$331,1),MATCH($B$7,'Model 2'!$D$309:$F$309,0))</f>
        <v>1.0477435876842462</v>
      </c>
      <c r="R58" s="24">
        <f>INDEX('Model 2'!EMBLEMFac27Fac3,MATCH(G58,'Model 2'!$A$337:$A$402,1),MATCH($B$5,'Model 2'!$D$336:$X$336,0))</f>
        <v>1.0781475826515805</v>
      </c>
      <c r="S58" s="24">
        <f t="shared" si="1"/>
        <v>0.10861366347431484</v>
      </c>
    </row>
    <row r="59" spans="7:19" x14ac:dyDescent="0.3">
      <c r="G59" s="25">
        <f t="shared" si="9"/>
        <v>120</v>
      </c>
      <c r="H59" s="25">
        <f t="shared" si="9"/>
        <v>56</v>
      </c>
      <c r="I59" s="24">
        <f t="shared" si="8"/>
        <v>3.8649190714287626E-4</v>
      </c>
      <c r="J59" s="24">
        <f t="shared" si="8"/>
        <v>1</v>
      </c>
      <c r="K59" s="24">
        <f>INDEX('Model 2'!EMBLEMFac1Fac3,MATCH($G59,'Model 2'!$A$22:$A$87,1),MATCH($B$8,'Model 2'!$D$21:$E$21,0))</f>
        <v>110.41444768734067</v>
      </c>
      <c r="L59" s="24">
        <f>INDEX('Model 2'!EMBLEMFac10Fac3,MATCH($G59,'Model 2'!$A$93:$A$158,1),MATCH($D$4,'Model 2'!$D$92:$H$92,0))</f>
        <v>1</v>
      </c>
      <c r="M59" s="24">
        <f t="shared" si="3"/>
        <v>0.93326440788510556</v>
      </c>
      <c r="N59" s="24">
        <f>INDEX('Model 2'!EMBLEMFac8Fac5,MATCH($H59,'Model 2'!$A$191:$A$210,1),MATCH($D$6,'Model 2'!$D$190:$F$190,0))</f>
        <v>2.4263708103875192</v>
      </c>
      <c r="O59" s="24">
        <f>INDEX('Model 2'!EMBLEMFac9Fac5,MATCH($H59,'Model 2'!$A$216:$A$235,1),MATCH($D$7,'Model 2'!$D$213:$H$213,0))</f>
        <v>1</v>
      </c>
      <c r="P59" s="24">
        <f>INDEX('Model 2'!EMBLEMFac7Fac3,MATCH($G59,'Model 2'!$A$241:$A$306,1),MATCH($D$8,'Model 2'!$D$240:$E$240,0))</f>
        <v>0.99499993503350947</v>
      </c>
      <c r="Q59" s="24">
        <f>INDEX('Model 2'!EMBLEMFac11Fac5,MATCH($H59,'Model 2'!$A$312:$A$331,1),MATCH($B$7,'Model 2'!$D$309:$F$309,0))</f>
        <v>1.0477435876842462</v>
      </c>
      <c r="R59" s="24">
        <f>INDEX('Model 2'!EMBLEMFac27Fac3,MATCH(G59,'Model 2'!$A$337:$A$402,1),MATCH($B$5,'Model 2'!$D$336:$X$336,0))</f>
        <v>1.0781475826515805</v>
      </c>
      <c r="S59" s="24">
        <f t="shared" si="1"/>
        <v>0.10861366347431484</v>
      </c>
    </row>
    <row r="60" spans="7:19" x14ac:dyDescent="0.3">
      <c r="G60" s="25">
        <f t="shared" si="9"/>
        <v>121</v>
      </c>
      <c r="H60" s="25">
        <f t="shared" si="9"/>
        <v>57</v>
      </c>
      <c r="I60" s="24">
        <f t="shared" si="8"/>
        <v>3.8649190714287626E-4</v>
      </c>
      <c r="J60" s="24">
        <f t="shared" si="8"/>
        <v>1</v>
      </c>
      <c r="K60" s="24">
        <f>INDEX('Model 2'!EMBLEMFac1Fac3,MATCH($G60,'Model 2'!$A$22:$A$87,1),MATCH($B$8,'Model 2'!$D$21:$E$21,0))</f>
        <v>110.41444768734067</v>
      </c>
      <c r="L60" s="24">
        <f>INDEX('Model 2'!EMBLEMFac10Fac3,MATCH($G60,'Model 2'!$A$93:$A$158,1),MATCH($D$4,'Model 2'!$D$92:$H$92,0))</f>
        <v>1</v>
      </c>
      <c r="M60" s="24">
        <f t="shared" si="3"/>
        <v>0.93326440788510556</v>
      </c>
      <c r="N60" s="24">
        <f>INDEX('Model 2'!EMBLEMFac8Fac5,MATCH($H60,'Model 2'!$A$191:$A$210,1),MATCH($D$6,'Model 2'!$D$190:$F$190,0))</f>
        <v>2.4263708103875192</v>
      </c>
      <c r="O60" s="24">
        <f>INDEX('Model 2'!EMBLEMFac9Fac5,MATCH($H60,'Model 2'!$A$216:$A$235,1),MATCH($D$7,'Model 2'!$D$213:$H$213,0))</f>
        <v>1</v>
      </c>
      <c r="P60" s="24">
        <f>INDEX('Model 2'!EMBLEMFac7Fac3,MATCH($G60,'Model 2'!$A$241:$A$306,1),MATCH($D$8,'Model 2'!$D$240:$E$240,0))</f>
        <v>0.99499993503350947</v>
      </c>
      <c r="Q60" s="24">
        <f>INDEX('Model 2'!EMBLEMFac11Fac5,MATCH($H60,'Model 2'!$A$312:$A$331,1),MATCH($B$7,'Model 2'!$D$309:$F$309,0))</f>
        <v>1.0477435876842462</v>
      </c>
      <c r="R60" s="24">
        <f>INDEX('Model 2'!EMBLEMFac27Fac3,MATCH(G60,'Model 2'!$A$337:$A$402,1),MATCH($B$5,'Model 2'!$D$336:$X$336,0))</f>
        <v>1.0781475826515805</v>
      </c>
      <c r="S60" s="24">
        <f t="shared" si="1"/>
        <v>0.10861366347431484</v>
      </c>
    </row>
    <row r="61" spans="7:19" x14ac:dyDescent="0.3">
      <c r="G61" s="25">
        <f t="shared" si="9"/>
        <v>122</v>
      </c>
      <c r="H61" s="25">
        <f t="shared" si="9"/>
        <v>58</v>
      </c>
      <c r="I61" s="24">
        <f t="shared" si="8"/>
        <v>3.8649190714287626E-4</v>
      </c>
      <c r="J61" s="24">
        <f t="shared" si="8"/>
        <v>1</v>
      </c>
      <c r="K61" s="24">
        <f>INDEX('Model 2'!EMBLEMFac1Fac3,MATCH($G61,'Model 2'!$A$22:$A$87,1),MATCH($B$8,'Model 2'!$D$21:$E$21,0))</f>
        <v>110.41444768734067</v>
      </c>
      <c r="L61" s="24">
        <f>INDEX('Model 2'!EMBLEMFac10Fac3,MATCH($G61,'Model 2'!$A$93:$A$158,1),MATCH($D$4,'Model 2'!$D$92:$H$92,0))</f>
        <v>1</v>
      </c>
      <c r="M61" s="24">
        <f t="shared" si="3"/>
        <v>0.93326440788510556</v>
      </c>
      <c r="N61" s="24">
        <f>INDEX('Model 2'!EMBLEMFac8Fac5,MATCH($H61,'Model 2'!$A$191:$A$210,1),MATCH($D$6,'Model 2'!$D$190:$F$190,0))</f>
        <v>2.4263708103875192</v>
      </c>
      <c r="O61" s="24">
        <f>INDEX('Model 2'!EMBLEMFac9Fac5,MATCH($H61,'Model 2'!$A$216:$A$235,1),MATCH($D$7,'Model 2'!$D$213:$H$213,0))</f>
        <v>1</v>
      </c>
      <c r="P61" s="24">
        <f>INDEX('Model 2'!EMBLEMFac7Fac3,MATCH($G61,'Model 2'!$A$241:$A$306,1),MATCH($D$8,'Model 2'!$D$240:$E$240,0))</f>
        <v>0.99499993503350947</v>
      </c>
      <c r="Q61" s="24">
        <f>INDEX('Model 2'!EMBLEMFac11Fac5,MATCH($H61,'Model 2'!$A$312:$A$331,1),MATCH($B$7,'Model 2'!$D$309:$F$309,0))</f>
        <v>1.0477435876842462</v>
      </c>
      <c r="R61" s="24">
        <f>INDEX('Model 2'!EMBLEMFac27Fac3,MATCH(G61,'Model 2'!$A$337:$A$402,1),MATCH($B$5,'Model 2'!$D$336:$X$336,0))</f>
        <v>1.0781475826515805</v>
      </c>
      <c r="S61" s="24">
        <f t="shared" si="1"/>
        <v>0.10861366347431484</v>
      </c>
    </row>
    <row r="62" spans="7:19" x14ac:dyDescent="0.3">
      <c r="G62" s="25">
        <f t="shared" si="9"/>
        <v>123</v>
      </c>
      <c r="H62" s="25">
        <f t="shared" si="9"/>
        <v>59</v>
      </c>
      <c r="I62" s="24">
        <f t="shared" si="8"/>
        <v>3.8649190714287626E-4</v>
      </c>
      <c r="J62" s="24">
        <f t="shared" si="8"/>
        <v>1</v>
      </c>
      <c r="K62" s="24">
        <f>INDEX('Model 2'!EMBLEMFac1Fac3,MATCH($G62,'Model 2'!$A$22:$A$87,1),MATCH($B$8,'Model 2'!$D$21:$E$21,0))</f>
        <v>110.41444768734067</v>
      </c>
      <c r="L62" s="24">
        <f>INDEX('Model 2'!EMBLEMFac10Fac3,MATCH($G62,'Model 2'!$A$93:$A$158,1),MATCH($D$4,'Model 2'!$D$92:$H$92,0))</f>
        <v>1</v>
      </c>
      <c r="M62" s="24">
        <f t="shared" si="3"/>
        <v>0.93326440788510556</v>
      </c>
      <c r="N62" s="24">
        <f>INDEX('Model 2'!EMBLEMFac8Fac5,MATCH($H62,'Model 2'!$A$191:$A$210,1),MATCH($D$6,'Model 2'!$D$190:$F$190,0))</f>
        <v>2.4263708103875192</v>
      </c>
      <c r="O62" s="24">
        <f>INDEX('Model 2'!EMBLEMFac9Fac5,MATCH($H62,'Model 2'!$A$216:$A$235,1),MATCH($D$7,'Model 2'!$D$213:$H$213,0))</f>
        <v>1</v>
      </c>
      <c r="P62" s="24">
        <f>INDEX('Model 2'!EMBLEMFac7Fac3,MATCH($G62,'Model 2'!$A$241:$A$306,1),MATCH($D$8,'Model 2'!$D$240:$E$240,0))</f>
        <v>0.99499993503350947</v>
      </c>
      <c r="Q62" s="24">
        <f>INDEX('Model 2'!EMBLEMFac11Fac5,MATCH($H62,'Model 2'!$A$312:$A$331,1),MATCH($B$7,'Model 2'!$D$309:$F$309,0))</f>
        <v>1.0477435876842462</v>
      </c>
      <c r="R62" s="24">
        <f>INDEX('Model 2'!EMBLEMFac27Fac3,MATCH(G62,'Model 2'!$A$337:$A$402,1),MATCH($B$5,'Model 2'!$D$336:$X$336,0))</f>
        <v>1.0781475826515805</v>
      </c>
      <c r="S62" s="24">
        <f t="shared" si="1"/>
        <v>0.10861366347431484</v>
      </c>
    </row>
    <row r="63" spans="7:19" x14ac:dyDescent="0.3">
      <c r="G63" s="25">
        <f t="shared" si="9"/>
        <v>124</v>
      </c>
      <c r="H63" s="25">
        <f t="shared" si="9"/>
        <v>60</v>
      </c>
      <c r="I63" s="24">
        <f t="shared" si="8"/>
        <v>3.8649190714287626E-4</v>
      </c>
      <c r="J63" s="24">
        <f t="shared" si="8"/>
        <v>1</v>
      </c>
      <c r="K63" s="24">
        <f>INDEX('Model 2'!EMBLEMFac1Fac3,MATCH($G63,'Model 2'!$A$22:$A$87,1),MATCH($B$8,'Model 2'!$D$21:$E$21,0))</f>
        <v>110.41444768734067</v>
      </c>
      <c r="L63" s="24">
        <f>INDEX('Model 2'!EMBLEMFac10Fac3,MATCH($G63,'Model 2'!$A$93:$A$158,1),MATCH($D$4,'Model 2'!$D$92:$H$92,0))</f>
        <v>1</v>
      </c>
      <c r="M63" s="24">
        <f t="shared" si="3"/>
        <v>0.93326440788510556</v>
      </c>
      <c r="N63" s="24">
        <f>INDEX('Model 2'!EMBLEMFac8Fac5,MATCH($H63,'Model 2'!$A$191:$A$210,1),MATCH($D$6,'Model 2'!$D$190:$F$190,0))</f>
        <v>2.4263708103875192</v>
      </c>
      <c r="O63" s="24">
        <f>INDEX('Model 2'!EMBLEMFac9Fac5,MATCH($H63,'Model 2'!$A$216:$A$235,1),MATCH($D$7,'Model 2'!$D$213:$H$213,0))</f>
        <v>1</v>
      </c>
      <c r="P63" s="24">
        <f>INDEX('Model 2'!EMBLEMFac7Fac3,MATCH($G63,'Model 2'!$A$241:$A$306,1),MATCH($D$8,'Model 2'!$D$240:$E$240,0))</f>
        <v>0.99499993503350947</v>
      </c>
      <c r="Q63" s="24">
        <f>INDEX('Model 2'!EMBLEMFac11Fac5,MATCH($H63,'Model 2'!$A$312:$A$331,1),MATCH($B$7,'Model 2'!$D$309:$F$309,0))</f>
        <v>1.0477435876842462</v>
      </c>
      <c r="R63" s="24">
        <f>INDEX('Model 2'!EMBLEMFac27Fac3,MATCH(G63,'Model 2'!$A$337:$A$402,1),MATCH($B$5,'Model 2'!$D$336:$X$336,0))</f>
        <v>1.0781475826515805</v>
      </c>
      <c r="S63" s="24">
        <f t="shared" si="1"/>
        <v>0.10861366347431484</v>
      </c>
    </row>
    <row r="64" spans="7:19" x14ac:dyDescent="0.3">
      <c r="G64" s="25">
        <f t="shared" si="9"/>
        <v>125</v>
      </c>
      <c r="H64" s="25">
        <f t="shared" si="9"/>
        <v>61</v>
      </c>
      <c r="I64" s="24">
        <f t="shared" si="8"/>
        <v>3.8649190714287626E-4</v>
      </c>
      <c r="J64" s="24">
        <f t="shared" si="8"/>
        <v>1</v>
      </c>
      <c r="K64" s="24">
        <f>INDEX('Model 2'!EMBLEMFac1Fac3,MATCH($G64,'Model 2'!$A$22:$A$87,1),MATCH($B$8,'Model 2'!$D$21:$E$21,0))</f>
        <v>110.41444768734067</v>
      </c>
      <c r="L64" s="24">
        <f>INDEX('Model 2'!EMBLEMFac10Fac3,MATCH($G64,'Model 2'!$A$93:$A$158,1),MATCH($D$4,'Model 2'!$D$92:$H$92,0))</f>
        <v>1</v>
      </c>
      <c r="M64" s="24">
        <f t="shared" si="3"/>
        <v>0.93326440788510556</v>
      </c>
      <c r="N64" s="24">
        <f>INDEX('Model 2'!EMBLEMFac8Fac5,MATCH($H64,'Model 2'!$A$191:$A$210,1),MATCH($D$6,'Model 2'!$D$190:$F$190,0))</f>
        <v>2.4263708103875192</v>
      </c>
      <c r="O64" s="24">
        <f>INDEX('Model 2'!EMBLEMFac9Fac5,MATCH($H64,'Model 2'!$A$216:$A$235,1),MATCH($D$7,'Model 2'!$D$213:$H$213,0))</f>
        <v>1</v>
      </c>
      <c r="P64" s="24">
        <f>INDEX('Model 2'!EMBLEMFac7Fac3,MATCH($G64,'Model 2'!$A$241:$A$306,1),MATCH($D$8,'Model 2'!$D$240:$E$240,0))</f>
        <v>0.99499993503350947</v>
      </c>
      <c r="Q64" s="24">
        <f>INDEX('Model 2'!EMBLEMFac11Fac5,MATCH($H64,'Model 2'!$A$312:$A$331,1),MATCH($B$7,'Model 2'!$D$309:$F$309,0))</f>
        <v>1.0477435876842462</v>
      </c>
      <c r="R64" s="24">
        <f>INDEX('Model 2'!EMBLEMFac27Fac3,MATCH(G64,'Model 2'!$A$337:$A$402,1),MATCH($B$5,'Model 2'!$D$336:$X$336,0))</f>
        <v>1.0781475826515805</v>
      </c>
      <c r="S64" s="24">
        <f t="shared" si="1"/>
        <v>0.10861366347431484</v>
      </c>
    </row>
    <row r="65" spans="7:19" x14ac:dyDescent="0.3">
      <c r="G65" s="25">
        <f t="shared" si="9"/>
        <v>126</v>
      </c>
      <c r="H65" s="25">
        <f t="shared" si="9"/>
        <v>62</v>
      </c>
      <c r="I65" s="24">
        <f t="shared" si="8"/>
        <v>3.8649190714287626E-4</v>
      </c>
      <c r="J65" s="24">
        <f t="shared" si="8"/>
        <v>1</v>
      </c>
      <c r="K65" s="24">
        <f>INDEX('Model 2'!EMBLEMFac1Fac3,MATCH($G65,'Model 2'!$A$22:$A$87,1),MATCH($B$8,'Model 2'!$D$21:$E$21,0))</f>
        <v>110.41444768734067</v>
      </c>
      <c r="L65" s="24">
        <f>INDEX('Model 2'!EMBLEMFac10Fac3,MATCH($G65,'Model 2'!$A$93:$A$158,1),MATCH($D$4,'Model 2'!$D$92:$H$92,0))</f>
        <v>1</v>
      </c>
      <c r="M65" s="24">
        <f t="shared" si="3"/>
        <v>0.93326440788510556</v>
      </c>
      <c r="N65" s="24">
        <f>INDEX('Model 2'!EMBLEMFac8Fac5,MATCH($H65,'Model 2'!$A$191:$A$210,1),MATCH($D$6,'Model 2'!$D$190:$F$190,0))</f>
        <v>2.4263708103875192</v>
      </c>
      <c r="O65" s="24">
        <f>INDEX('Model 2'!EMBLEMFac9Fac5,MATCH($H65,'Model 2'!$A$216:$A$235,1),MATCH($D$7,'Model 2'!$D$213:$H$213,0))</f>
        <v>1</v>
      </c>
      <c r="P65" s="24">
        <f>INDEX('Model 2'!EMBLEMFac7Fac3,MATCH($G65,'Model 2'!$A$241:$A$306,1),MATCH($D$8,'Model 2'!$D$240:$E$240,0))</f>
        <v>0.99499993503350947</v>
      </c>
      <c r="Q65" s="24">
        <f>INDEX('Model 2'!EMBLEMFac11Fac5,MATCH($H65,'Model 2'!$A$312:$A$331,1),MATCH($B$7,'Model 2'!$D$309:$F$309,0))</f>
        <v>1.0477435876842462</v>
      </c>
      <c r="R65" s="24">
        <f>INDEX('Model 2'!EMBLEMFac27Fac3,MATCH(G65,'Model 2'!$A$337:$A$402,1),MATCH($B$5,'Model 2'!$D$336:$X$336,0))</f>
        <v>1.0781475826515805</v>
      </c>
      <c r="S65" s="24">
        <f t="shared" si="1"/>
        <v>0.10861366347431484</v>
      </c>
    </row>
    <row r="66" spans="7:19" x14ac:dyDescent="0.3">
      <c r="G66" s="25">
        <f t="shared" si="9"/>
        <v>127</v>
      </c>
      <c r="H66" s="25">
        <f t="shared" si="9"/>
        <v>63</v>
      </c>
      <c r="I66" s="24">
        <f t="shared" si="8"/>
        <v>3.8649190714287626E-4</v>
      </c>
      <c r="J66" s="24">
        <f t="shared" si="8"/>
        <v>1</v>
      </c>
      <c r="K66" s="24">
        <f>INDEX('Model 2'!EMBLEMFac1Fac3,MATCH($G66,'Model 2'!$A$22:$A$87,1),MATCH($B$8,'Model 2'!$D$21:$E$21,0))</f>
        <v>110.41444768734067</v>
      </c>
      <c r="L66" s="24">
        <f>INDEX('Model 2'!EMBLEMFac10Fac3,MATCH($G66,'Model 2'!$A$93:$A$158,1),MATCH($D$4,'Model 2'!$D$92:$H$92,0))</f>
        <v>1</v>
      </c>
      <c r="M66" s="24">
        <f t="shared" si="3"/>
        <v>0.93326440788510556</v>
      </c>
      <c r="N66" s="24">
        <f>INDEX('Model 2'!EMBLEMFac8Fac5,MATCH($H66,'Model 2'!$A$191:$A$210,1),MATCH($D$6,'Model 2'!$D$190:$F$190,0))</f>
        <v>2.4263708103875192</v>
      </c>
      <c r="O66" s="24">
        <f>INDEX('Model 2'!EMBLEMFac9Fac5,MATCH($H66,'Model 2'!$A$216:$A$235,1),MATCH($D$7,'Model 2'!$D$213:$H$213,0))</f>
        <v>1</v>
      </c>
      <c r="P66" s="24">
        <f>INDEX('Model 2'!EMBLEMFac7Fac3,MATCH($G66,'Model 2'!$A$241:$A$306,1),MATCH($D$8,'Model 2'!$D$240:$E$240,0))</f>
        <v>0.99499993503350947</v>
      </c>
      <c r="Q66" s="24">
        <f>INDEX('Model 2'!EMBLEMFac11Fac5,MATCH($H66,'Model 2'!$A$312:$A$331,1),MATCH($B$7,'Model 2'!$D$309:$F$309,0))</f>
        <v>1.0477435876842462</v>
      </c>
      <c r="R66" s="24">
        <f>INDEX('Model 2'!EMBLEMFac27Fac3,MATCH(G66,'Model 2'!$A$337:$A$402,1),MATCH($B$5,'Model 2'!$D$336:$X$336,0))</f>
        <v>1.0781475826515805</v>
      </c>
      <c r="S66" s="24">
        <f t="shared" si="1"/>
        <v>0.10861366347431484</v>
      </c>
    </row>
    <row r="67" spans="7:19" x14ac:dyDescent="0.3">
      <c r="G67" s="25">
        <f t="shared" si="9"/>
        <v>128</v>
      </c>
      <c r="H67" s="25">
        <f t="shared" si="9"/>
        <v>64</v>
      </c>
      <c r="I67" s="24">
        <f t="shared" si="8"/>
        <v>3.8649190714287626E-4</v>
      </c>
      <c r="J67" s="24">
        <f t="shared" si="8"/>
        <v>1</v>
      </c>
      <c r="K67" s="24">
        <f>INDEX('Model 2'!EMBLEMFac1Fac3,MATCH($G67,'Model 2'!$A$22:$A$87,1),MATCH($B$8,'Model 2'!$D$21:$E$21,0))</f>
        <v>110.41444768734067</v>
      </c>
      <c r="L67" s="24">
        <f>INDEX('Model 2'!EMBLEMFac10Fac3,MATCH($G67,'Model 2'!$A$93:$A$158,1),MATCH($D$4,'Model 2'!$D$92:$H$92,0))</f>
        <v>1</v>
      </c>
      <c r="M67" s="24">
        <f t="shared" si="3"/>
        <v>0.93326440788510556</v>
      </c>
      <c r="N67" s="24">
        <f>INDEX('Model 2'!EMBLEMFac8Fac5,MATCH($H67,'Model 2'!$A$191:$A$210,1),MATCH($D$6,'Model 2'!$D$190:$F$190,0))</f>
        <v>2.4263708103875192</v>
      </c>
      <c r="O67" s="24">
        <f>INDEX('Model 2'!EMBLEMFac9Fac5,MATCH($H67,'Model 2'!$A$216:$A$235,1),MATCH($D$7,'Model 2'!$D$213:$H$213,0))</f>
        <v>1</v>
      </c>
      <c r="P67" s="24">
        <f>INDEX('Model 2'!EMBLEMFac7Fac3,MATCH($G67,'Model 2'!$A$241:$A$306,1),MATCH($D$8,'Model 2'!$D$240:$E$240,0))</f>
        <v>0.99499993503350947</v>
      </c>
      <c r="Q67" s="24">
        <f>INDEX('Model 2'!EMBLEMFac11Fac5,MATCH($H67,'Model 2'!$A$312:$A$331,1),MATCH($B$7,'Model 2'!$D$309:$F$309,0))</f>
        <v>1.0477435876842462</v>
      </c>
      <c r="R67" s="24">
        <f>INDEX('Model 2'!EMBLEMFac27Fac3,MATCH(G67,'Model 2'!$A$337:$A$402,1),MATCH($B$5,'Model 2'!$D$336:$X$336,0))</f>
        <v>1.0781475826515805</v>
      </c>
      <c r="S67" s="24">
        <f t="shared" si="1"/>
        <v>0.10861366347431484</v>
      </c>
    </row>
    <row r="68" spans="7:19" x14ac:dyDescent="0.3">
      <c r="G68" s="25">
        <f t="shared" si="9"/>
        <v>129</v>
      </c>
      <c r="H68" s="25">
        <f t="shared" si="9"/>
        <v>65</v>
      </c>
      <c r="I68" s="24">
        <f t="shared" si="8"/>
        <v>3.8649190714287626E-4</v>
      </c>
      <c r="J68" s="24">
        <f t="shared" si="8"/>
        <v>1</v>
      </c>
      <c r="K68" s="24">
        <f>INDEX('Model 2'!EMBLEMFac1Fac3,MATCH($G68,'Model 2'!$A$22:$A$87,1),MATCH($B$8,'Model 2'!$D$21:$E$21,0))</f>
        <v>110.41444768734067</v>
      </c>
      <c r="L68" s="24">
        <f>INDEX('Model 2'!EMBLEMFac10Fac3,MATCH($G68,'Model 2'!$A$93:$A$158,1),MATCH($D$4,'Model 2'!$D$92:$H$92,0))</f>
        <v>1</v>
      </c>
      <c r="M68" s="24">
        <f t="shared" si="3"/>
        <v>0.93326440788510556</v>
      </c>
      <c r="N68" s="24">
        <f>INDEX('Model 2'!EMBLEMFac8Fac5,MATCH($H68,'Model 2'!$A$191:$A$210,1),MATCH($D$6,'Model 2'!$D$190:$F$190,0))</f>
        <v>2.4263708103875192</v>
      </c>
      <c r="O68" s="24">
        <f>INDEX('Model 2'!EMBLEMFac9Fac5,MATCH($H68,'Model 2'!$A$216:$A$235,1),MATCH($D$7,'Model 2'!$D$213:$H$213,0))</f>
        <v>1</v>
      </c>
      <c r="P68" s="24">
        <f>INDEX('Model 2'!EMBLEMFac7Fac3,MATCH($G68,'Model 2'!$A$241:$A$306,1),MATCH($D$8,'Model 2'!$D$240:$E$240,0))</f>
        <v>0.99499993503350947</v>
      </c>
      <c r="Q68" s="24">
        <f>INDEX('Model 2'!EMBLEMFac11Fac5,MATCH($H68,'Model 2'!$A$312:$A$331,1),MATCH($B$7,'Model 2'!$D$309:$F$309,0))</f>
        <v>1.0477435876842462</v>
      </c>
      <c r="R68" s="24">
        <f>INDEX('Model 2'!EMBLEMFac27Fac3,MATCH(G68,'Model 2'!$A$337:$A$402,1),MATCH($B$5,'Model 2'!$D$336:$X$336,0))</f>
        <v>1.0781475826515805</v>
      </c>
      <c r="S68" s="24">
        <f t="shared" si="1"/>
        <v>0.10861366347431484</v>
      </c>
    </row>
    <row r="69" spans="7:19" x14ac:dyDescent="0.3">
      <c r="G69" s="25">
        <f t="shared" si="9"/>
        <v>130</v>
      </c>
      <c r="H69" s="25">
        <f t="shared" si="9"/>
        <v>66</v>
      </c>
      <c r="I69" s="24">
        <f t="shared" ref="I69:J84" si="10">I68</f>
        <v>3.8649190714287626E-4</v>
      </c>
      <c r="J69" s="24">
        <f t="shared" si="10"/>
        <v>1</v>
      </c>
      <c r="K69" s="24">
        <f>INDEX('Model 2'!EMBLEMFac1Fac3,MATCH($G69,'Model 2'!$A$22:$A$87,1),MATCH($B$8,'Model 2'!$D$21:$E$21,0))</f>
        <v>110.41444768734067</v>
      </c>
      <c r="L69" s="24">
        <f>INDEX('Model 2'!EMBLEMFac10Fac3,MATCH($G69,'Model 2'!$A$93:$A$158,1),MATCH($D$4,'Model 2'!$D$92:$H$92,0))</f>
        <v>1</v>
      </c>
      <c r="M69" s="24">
        <f t="shared" si="3"/>
        <v>0.93326440788510556</v>
      </c>
      <c r="N69" s="24">
        <f>INDEX('Model 2'!EMBLEMFac8Fac5,MATCH($H69,'Model 2'!$A$191:$A$210,1),MATCH($D$6,'Model 2'!$D$190:$F$190,0))</f>
        <v>2.4263708103875192</v>
      </c>
      <c r="O69" s="24">
        <f>INDEX('Model 2'!EMBLEMFac9Fac5,MATCH($H69,'Model 2'!$A$216:$A$235,1),MATCH($D$7,'Model 2'!$D$213:$H$213,0))</f>
        <v>1</v>
      </c>
      <c r="P69" s="24">
        <f>INDEX('Model 2'!EMBLEMFac7Fac3,MATCH($G69,'Model 2'!$A$241:$A$306,1),MATCH($D$8,'Model 2'!$D$240:$E$240,0))</f>
        <v>0.99499993503350947</v>
      </c>
      <c r="Q69" s="24">
        <f>INDEX('Model 2'!EMBLEMFac11Fac5,MATCH($H69,'Model 2'!$A$312:$A$331,1),MATCH($B$7,'Model 2'!$D$309:$F$309,0))</f>
        <v>1.0477435876842462</v>
      </c>
      <c r="R69" s="24">
        <f>INDEX('Model 2'!EMBLEMFac27Fac3,MATCH(G69,'Model 2'!$A$337:$A$402,1),MATCH($B$5,'Model 2'!$D$336:$X$336,0))</f>
        <v>1.0781475826515805</v>
      </c>
      <c r="S69" s="24">
        <f t="shared" ref="S69:S132" si="11">PRODUCT(I69:R69)</f>
        <v>0.10861366347431484</v>
      </c>
    </row>
    <row r="70" spans="7:19" x14ac:dyDescent="0.3">
      <c r="G70" s="25">
        <f t="shared" ref="G70:H85" si="12">G69+1</f>
        <v>131</v>
      </c>
      <c r="H70" s="25">
        <f t="shared" si="12"/>
        <v>67</v>
      </c>
      <c r="I70" s="24">
        <f t="shared" si="10"/>
        <v>3.8649190714287626E-4</v>
      </c>
      <c r="J70" s="24">
        <f t="shared" si="10"/>
        <v>1</v>
      </c>
      <c r="K70" s="24">
        <f>INDEX('Model 2'!EMBLEMFac1Fac3,MATCH($G70,'Model 2'!$A$22:$A$87,1),MATCH($B$8,'Model 2'!$D$21:$E$21,0))</f>
        <v>110.41444768734067</v>
      </c>
      <c r="L70" s="24">
        <f>INDEX('Model 2'!EMBLEMFac10Fac3,MATCH($G70,'Model 2'!$A$93:$A$158,1),MATCH($D$4,'Model 2'!$D$92:$H$92,0))</f>
        <v>1</v>
      </c>
      <c r="M70" s="24">
        <f t="shared" ref="M70:M133" si="13">M69</f>
        <v>0.93326440788510556</v>
      </c>
      <c r="N70" s="24">
        <f>INDEX('Model 2'!EMBLEMFac8Fac5,MATCH($H70,'Model 2'!$A$191:$A$210,1),MATCH($D$6,'Model 2'!$D$190:$F$190,0))</f>
        <v>2.4263708103875192</v>
      </c>
      <c r="O70" s="24">
        <f>INDEX('Model 2'!EMBLEMFac9Fac5,MATCH($H70,'Model 2'!$A$216:$A$235,1),MATCH($D$7,'Model 2'!$D$213:$H$213,0))</f>
        <v>1</v>
      </c>
      <c r="P70" s="24">
        <f>INDEX('Model 2'!EMBLEMFac7Fac3,MATCH($G70,'Model 2'!$A$241:$A$306,1),MATCH($D$8,'Model 2'!$D$240:$E$240,0))</f>
        <v>0.99499993503350947</v>
      </c>
      <c r="Q70" s="24">
        <f>INDEX('Model 2'!EMBLEMFac11Fac5,MATCH($H70,'Model 2'!$A$312:$A$331,1),MATCH($B$7,'Model 2'!$D$309:$F$309,0))</f>
        <v>1.0477435876842462</v>
      </c>
      <c r="R70" s="24">
        <f>INDEX('Model 2'!EMBLEMFac27Fac3,MATCH(G70,'Model 2'!$A$337:$A$402,1),MATCH($B$5,'Model 2'!$D$336:$X$336,0))</f>
        <v>1.0781475826515805</v>
      </c>
      <c r="S70" s="24">
        <f t="shared" si="11"/>
        <v>0.10861366347431484</v>
      </c>
    </row>
    <row r="71" spans="7:19" x14ac:dyDescent="0.3">
      <c r="G71" s="25">
        <f t="shared" si="12"/>
        <v>132</v>
      </c>
      <c r="H71" s="25">
        <f t="shared" si="12"/>
        <v>68</v>
      </c>
      <c r="I71" s="24">
        <f t="shared" si="10"/>
        <v>3.8649190714287626E-4</v>
      </c>
      <c r="J71" s="24">
        <f t="shared" si="10"/>
        <v>1</v>
      </c>
      <c r="K71" s="24">
        <f>INDEX('Model 2'!EMBLEMFac1Fac3,MATCH($G71,'Model 2'!$A$22:$A$87,1),MATCH($B$8,'Model 2'!$D$21:$E$21,0))</f>
        <v>110.41444768734067</v>
      </c>
      <c r="L71" s="24">
        <f>INDEX('Model 2'!EMBLEMFac10Fac3,MATCH($G71,'Model 2'!$A$93:$A$158,1),MATCH($D$4,'Model 2'!$D$92:$H$92,0))</f>
        <v>1</v>
      </c>
      <c r="M71" s="24">
        <f t="shared" si="13"/>
        <v>0.93326440788510556</v>
      </c>
      <c r="N71" s="24">
        <f>INDEX('Model 2'!EMBLEMFac8Fac5,MATCH($H71,'Model 2'!$A$191:$A$210,1),MATCH($D$6,'Model 2'!$D$190:$F$190,0))</f>
        <v>2.4263708103875192</v>
      </c>
      <c r="O71" s="24">
        <f>INDEX('Model 2'!EMBLEMFac9Fac5,MATCH($H71,'Model 2'!$A$216:$A$235,1),MATCH($D$7,'Model 2'!$D$213:$H$213,0))</f>
        <v>1</v>
      </c>
      <c r="P71" s="24">
        <f>INDEX('Model 2'!EMBLEMFac7Fac3,MATCH($G71,'Model 2'!$A$241:$A$306,1),MATCH($D$8,'Model 2'!$D$240:$E$240,0))</f>
        <v>0.99499993503350947</v>
      </c>
      <c r="Q71" s="24">
        <f>INDEX('Model 2'!EMBLEMFac11Fac5,MATCH($H71,'Model 2'!$A$312:$A$331,1),MATCH($B$7,'Model 2'!$D$309:$F$309,0))</f>
        <v>1.0477435876842462</v>
      </c>
      <c r="R71" s="24">
        <f>INDEX('Model 2'!EMBLEMFac27Fac3,MATCH(G71,'Model 2'!$A$337:$A$402,1),MATCH($B$5,'Model 2'!$D$336:$X$336,0))</f>
        <v>1.0781475826515805</v>
      </c>
      <c r="S71" s="24">
        <f t="shared" si="11"/>
        <v>0.10861366347431484</v>
      </c>
    </row>
    <row r="72" spans="7:19" x14ac:dyDescent="0.3">
      <c r="G72" s="25">
        <f t="shared" si="12"/>
        <v>133</v>
      </c>
      <c r="H72" s="25">
        <f t="shared" si="12"/>
        <v>69</v>
      </c>
      <c r="I72" s="24">
        <f t="shared" si="10"/>
        <v>3.8649190714287626E-4</v>
      </c>
      <c r="J72" s="24">
        <f t="shared" si="10"/>
        <v>1</v>
      </c>
      <c r="K72" s="24">
        <f>INDEX('Model 2'!EMBLEMFac1Fac3,MATCH($G72,'Model 2'!$A$22:$A$87,1),MATCH($B$8,'Model 2'!$D$21:$E$21,0))</f>
        <v>110.41444768734067</v>
      </c>
      <c r="L72" s="24">
        <f>INDEX('Model 2'!EMBLEMFac10Fac3,MATCH($G72,'Model 2'!$A$93:$A$158,1),MATCH($D$4,'Model 2'!$D$92:$H$92,0))</f>
        <v>1</v>
      </c>
      <c r="M72" s="24">
        <f t="shared" si="13"/>
        <v>0.93326440788510556</v>
      </c>
      <c r="N72" s="24">
        <f>INDEX('Model 2'!EMBLEMFac8Fac5,MATCH($H72,'Model 2'!$A$191:$A$210,1),MATCH($D$6,'Model 2'!$D$190:$F$190,0))</f>
        <v>2.4263708103875192</v>
      </c>
      <c r="O72" s="24">
        <f>INDEX('Model 2'!EMBLEMFac9Fac5,MATCH($H72,'Model 2'!$A$216:$A$235,1),MATCH($D$7,'Model 2'!$D$213:$H$213,0))</f>
        <v>1</v>
      </c>
      <c r="P72" s="24">
        <f>INDEX('Model 2'!EMBLEMFac7Fac3,MATCH($G72,'Model 2'!$A$241:$A$306,1),MATCH($D$8,'Model 2'!$D$240:$E$240,0))</f>
        <v>0.99499993503350947</v>
      </c>
      <c r="Q72" s="24">
        <f>INDEX('Model 2'!EMBLEMFac11Fac5,MATCH($H72,'Model 2'!$A$312:$A$331,1),MATCH($B$7,'Model 2'!$D$309:$F$309,0))</f>
        <v>1.0477435876842462</v>
      </c>
      <c r="R72" s="24">
        <f>INDEX('Model 2'!EMBLEMFac27Fac3,MATCH(G72,'Model 2'!$A$337:$A$402,1),MATCH($B$5,'Model 2'!$D$336:$X$336,0))</f>
        <v>1.0781475826515805</v>
      </c>
      <c r="S72" s="24">
        <f t="shared" si="11"/>
        <v>0.10861366347431484</v>
      </c>
    </row>
    <row r="73" spans="7:19" x14ac:dyDescent="0.3">
      <c r="G73" s="25">
        <f t="shared" si="12"/>
        <v>134</v>
      </c>
      <c r="H73" s="25">
        <f t="shared" si="12"/>
        <v>70</v>
      </c>
      <c r="I73" s="24">
        <f t="shared" si="10"/>
        <v>3.8649190714287626E-4</v>
      </c>
      <c r="J73" s="24">
        <f t="shared" si="10"/>
        <v>1</v>
      </c>
      <c r="K73" s="24">
        <f>INDEX('Model 2'!EMBLEMFac1Fac3,MATCH($G73,'Model 2'!$A$22:$A$87,1),MATCH($B$8,'Model 2'!$D$21:$E$21,0))</f>
        <v>110.41444768734067</v>
      </c>
      <c r="L73" s="24">
        <f>INDEX('Model 2'!EMBLEMFac10Fac3,MATCH($G73,'Model 2'!$A$93:$A$158,1),MATCH($D$4,'Model 2'!$D$92:$H$92,0))</f>
        <v>1</v>
      </c>
      <c r="M73" s="24">
        <f t="shared" si="13"/>
        <v>0.93326440788510556</v>
      </c>
      <c r="N73" s="24">
        <f>INDEX('Model 2'!EMBLEMFac8Fac5,MATCH($H73,'Model 2'!$A$191:$A$210,1),MATCH($D$6,'Model 2'!$D$190:$F$190,0))</f>
        <v>2.4263708103875192</v>
      </c>
      <c r="O73" s="24">
        <f>INDEX('Model 2'!EMBLEMFac9Fac5,MATCH($H73,'Model 2'!$A$216:$A$235,1),MATCH($D$7,'Model 2'!$D$213:$H$213,0))</f>
        <v>1</v>
      </c>
      <c r="P73" s="24">
        <f>INDEX('Model 2'!EMBLEMFac7Fac3,MATCH($G73,'Model 2'!$A$241:$A$306,1),MATCH($D$8,'Model 2'!$D$240:$E$240,0))</f>
        <v>0.99499993503350947</v>
      </c>
      <c r="Q73" s="24">
        <f>INDEX('Model 2'!EMBLEMFac11Fac5,MATCH($H73,'Model 2'!$A$312:$A$331,1),MATCH($B$7,'Model 2'!$D$309:$F$309,0))</f>
        <v>1.0477435876842462</v>
      </c>
      <c r="R73" s="24">
        <f>INDEX('Model 2'!EMBLEMFac27Fac3,MATCH(G73,'Model 2'!$A$337:$A$402,1),MATCH($B$5,'Model 2'!$D$336:$X$336,0))</f>
        <v>1.0781475826515805</v>
      </c>
      <c r="S73" s="24">
        <f t="shared" si="11"/>
        <v>0.10861366347431484</v>
      </c>
    </row>
    <row r="74" spans="7:19" x14ac:dyDescent="0.3">
      <c r="G74" s="25">
        <f t="shared" si="12"/>
        <v>135</v>
      </c>
      <c r="H74" s="25">
        <f t="shared" si="12"/>
        <v>71</v>
      </c>
      <c r="I74" s="24">
        <f t="shared" si="10"/>
        <v>3.8649190714287626E-4</v>
      </c>
      <c r="J74" s="24">
        <f t="shared" si="10"/>
        <v>1</v>
      </c>
      <c r="K74" s="24">
        <f>INDEX('Model 2'!EMBLEMFac1Fac3,MATCH($G74,'Model 2'!$A$22:$A$87,1),MATCH($B$8,'Model 2'!$D$21:$E$21,0))</f>
        <v>110.41444768734067</v>
      </c>
      <c r="L74" s="24">
        <f>INDEX('Model 2'!EMBLEMFac10Fac3,MATCH($G74,'Model 2'!$A$93:$A$158,1),MATCH($D$4,'Model 2'!$D$92:$H$92,0))</f>
        <v>1</v>
      </c>
      <c r="M74" s="24">
        <f t="shared" si="13"/>
        <v>0.93326440788510556</v>
      </c>
      <c r="N74" s="24">
        <f>INDEX('Model 2'!EMBLEMFac8Fac5,MATCH($H74,'Model 2'!$A$191:$A$210,1),MATCH($D$6,'Model 2'!$D$190:$F$190,0))</f>
        <v>2.4263708103875192</v>
      </c>
      <c r="O74" s="24">
        <f>INDEX('Model 2'!EMBLEMFac9Fac5,MATCH($H74,'Model 2'!$A$216:$A$235,1),MATCH($D$7,'Model 2'!$D$213:$H$213,0))</f>
        <v>1</v>
      </c>
      <c r="P74" s="24">
        <f>INDEX('Model 2'!EMBLEMFac7Fac3,MATCH($G74,'Model 2'!$A$241:$A$306,1),MATCH($D$8,'Model 2'!$D$240:$E$240,0))</f>
        <v>0.99499993503350947</v>
      </c>
      <c r="Q74" s="24">
        <f>INDEX('Model 2'!EMBLEMFac11Fac5,MATCH($H74,'Model 2'!$A$312:$A$331,1),MATCH($B$7,'Model 2'!$D$309:$F$309,0))</f>
        <v>1.0477435876842462</v>
      </c>
      <c r="R74" s="24">
        <f>INDEX('Model 2'!EMBLEMFac27Fac3,MATCH(G74,'Model 2'!$A$337:$A$402,1),MATCH($B$5,'Model 2'!$D$336:$X$336,0))</f>
        <v>1.0781475826515805</v>
      </c>
      <c r="S74" s="24">
        <f t="shared" si="11"/>
        <v>0.10861366347431484</v>
      </c>
    </row>
    <row r="75" spans="7:19" x14ac:dyDescent="0.3">
      <c r="G75" s="25">
        <f t="shared" si="12"/>
        <v>136</v>
      </c>
      <c r="H75" s="25">
        <f t="shared" si="12"/>
        <v>72</v>
      </c>
      <c r="I75" s="24">
        <f t="shared" si="10"/>
        <v>3.8649190714287626E-4</v>
      </c>
      <c r="J75" s="24">
        <f t="shared" si="10"/>
        <v>1</v>
      </c>
      <c r="K75" s="24">
        <f>INDEX('Model 2'!EMBLEMFac1Fac3,MATCH($G75,'Model 2'!$A$22:$A$87,1),MATCH($B$8,'Model 2'!$D$21:$E$21,0))</f>
        <v>110.41444768734067</v>
      </c>
      <c r="L75" s="24">
        <f>INDEX('Model 2'!EMBLEMFac10Fac3,MATCH($G75,'Model 2'!$A$93:$A$158,1),MATCH($D$4,'Model 2'!$D$92:$H$92,0))</f>
        <v>1</v>
      </c>
      <c r="M75" s="24">
        <f t="shared" si="13"/>
        <v>0.93326440788510556</v>
      </c>
      <c r="N75" s="24">
        <f>INDEX('Model 2'!EMBLEMFac8Fac5,MATCH($H75,'Model 2'!$A$191:$A$210,1),MATCH($D$6,'Model 2'!$D$190:$F$190,0))</f>
        <v>2.4263708103875192</v>
      </c>
      <c r="O75" s="24">
        <f>INDEX('Model 2'!EMBLEMFac9Fac5,MATCH($H75,'Model 2'!$A$216:$A$235,1),MATCH($D$7,'Model 2'!$D$213:$H$213,0))</f>
        <v>1</v>
      </c>
      <c r="P75" s="24">
        <f>INDEX('Model 2'!EMBLEMFac7Fac3,MATCH($G75,'Model 2'!$A$241:$A$306,1),MATCH($D$8,'Model 2'!$D$240:$E$240,0))</f>
        <v>0.99499993503350947</v>
      </c>
      <c r="Q75" s="24">
        <f>INDEX('Model 2'!EMBLEMFac11Fac5,MATCH($H75,'Model 2'!$A$312:$A$331,1),MATCH($B$7,'Model 2'!$D$309:$F$309,0))</f>
        <v>1.0477435876842462</v>
      </c>
      <c r="R75" s="24">
        <f>INDEX('Model 2'!EMBLEMFac27Fac3,MATCH(G75,'Model 2'!$A$337:$A$402,1),MATCH($B$5,'Model 2'!$D$336:$X$336,0))</f>
        <v>1.0781475826515805</v>
      </c>
      <c r="S75" s="24">
        <f t="shared" si="11"/>
        <v>0.10861366347431484</v>
      </c>
    </row>
    <row r="76" spans="7:19" x14ac:dyDescent="0.3">
      <c r="G76" s="25">
        <f t="shared" si="12"/>
        <v>137</v>
      </c>
      <c r="H76" s="25">
        <f t="shared" si="12"/>
        <v>73</v>
      </c>
      <c r="I76" s="24">
        <f t="shared" si="10"/>
        <v>3.8649190714287626E-4</v>
      </c>
      <c r="J76" s="24">
        <f t="shared" si="10"/>
        <v>1</v>
      </c>
      <c r="K76" s="24">
        <f>INDEX('Model 2'!EMBLEMFac1Fac3,MATCH($G76,'Model 2'!$A$22:$A$87,1),MATCH($B$8,'Model 2'!$D$21:$E$21,0))</f>
        <v>110.41444768734067</v>
      </c>
      <c r="L76" s="24">
        <f>INDEX('Model 2'!EMBLEMFac10Fac3,MATCH($G76,'Model 2'!$A$93:$A$158,1),MATCH($D$4,'Model 2'!$D$92:$H$92,0))</f>
        <v>1</v>
      </c>
      <c r="M76" s="24">
        <f t="shared" si="13"/>
        <v>0.93326440788510556</v>
      </c>
      <c r="N76" s="24">
        <f>INDEX('Model 2'!EMBLEMFac8Fac5,MATCH($H76,'Model 2'!$A$191:$A$210,1),MATCH($D$6,'Model 2'!$D$190:$F$190,0))</f>
        <v>2.4263708103875192</v>
      </c>
      <c r="O76" s="24">
        <f>INDEX('Model 2'!EMBLEMFac9Fac5,MATCH($H76,'Model 2'!$A$216:$A$235,1),MATCH($D$7,'Model 2'!$D$213:$H$213,0))</f>
        <v>1</v>
      </c>
      <c r="P76" s="24">
        <f>INDEX('Model 2'!EMBLEMFac7Fac3,MATCH($G76,'Model 2'!$A$241:$A$306,1),MATCH($D$8,'Model 2'!$D$240:$E$240,0))</f>
        <v>0.99499993503350947</v>
      </c>
      <c r="Q76" s="24">
        <f>INDEX('Model 2'!EMBLEMFac11Fac5,MATCH($H76,'Model 2'!$A$312:$A$331,1),MATCH($B$7,'Model 2'!$D$309:$F$309,0))</f>
        <v>1.0477435876842462</v>
      </c>
      <c r="R76" s="24">
        <f>INDEX('Model 2'!EMBLEMFac27Fac3,MATCH(G76,'Model 2'!$A$337:$A$402,1),MATCH($B$5,'Model 2'!$D$336:$X$336,0))</f>
        <v>1.0781475826515805</v>
      </c>
      <c r="S76" s="24">
        <f t="shared" si="11"/>
        <v>0.10861366347431484</v>
      </c>
    </row>
    <row r="77" spans="7:19" x14ac:dyDescent="0.3">
      <c r="G77" s="25">
        <f t="shared" si="12"/>
        <v>138</v>
      </c>
      <c r="H77" s="25">
        <f t="shared" si="12"/>
        <v>74</v>
      </c>
      <c r="I77" s="24">
        <f t="shared" si="10"/>
        <v>3.8649190714287626E-4</v>
      </c>
      <c r="J77" s="24">
        <f t="shared" si="10"/>
        <v>1</v>
      </c>
      <c r="K77" s="24">
        <f>INDEX('Model 2'!EMBLEMFac1Fac3,MATCH($G77,'Model 2'!$A$22:$A$87,1),MATCH($B$8,'Model 2'!$D$21:$E$21,0))</f>
        <v>110.41444768734067</v>
      </c>
      <c r="L77" s="24">
        <f>INDEX('Model 2'!EMBLEMFac10Fac3,MATCH($G77,'Model 2'!$A$93:$A$158,1),MATCH($D$4,'Model 2'!$D$92:$H$92,0))</f>
        <v>1</v>
      </c>
      <c r="M77" s="24">
        <f t="shared" si="13"/>
        <v>0.93326440788510556</v>
      </c>
      <c r="N77" s="24">
        <f>INDEX('Model 2'!EMBLEMFac8Fac5,MATCH($H77,'Model 2'!$A$191:$A$210,1),MATCH($D$6,'Model 2'!$D$190:$F$190,0))</f>
        <v>2.4263708103875192</v>
      </c>
      <c r="O77" s="24">
        <f>INDEX('Model 2'!EMBLEMFac9Fac5,MATCH($H77,'Model 2'!$A$216:$A$235,1),MATCH($D$7,'Model 2'!$D$213:$H$213,0))</f>
        <v>1</v>
      </c>
      <c r="P77" s="24">
        <f>INDEX('Model 2'!EMBLEMFac7Fac3,MATCH($G77,'Model 2'!$A$241:$A$306,1),MATCH($D$8,'Model 2'!$D$240:$E$240,0))</f>
        <v>0.99499993503350947</v>
      </c>
      <c r="Q77" s="24">
        <f>INDEX('Model 2'!EMBLEMFac11Fac5,MATCH($H77,'Model 2'!$A$312:$A$331,1),MATCH($B$7,'Model 2'!$D$309:$F$309,0))</f>
        <v>1.0477435876842462</v>
      </c>
      <c r="R77" s="24">
        <f>INDEX('Model 2'!EMBLEMFac27Fac3,MATCH(G77,'Model 2'!$A$337:$A$402,1),MATCH($B$5,'Model 2'!$D$336:$X$336,0))</f>
        <v>1.0781475826515805</v>
      </c>
      <c r="S77" s="24">
        <f t="shared" si="11"/>
        <v>0.10861366347431484</v>
      </c>
    </row>
    <row r="78" spans="7:19" x14ac:dyDescent="0.3">
      <c r="G78" s="25">
        <f t="shared" si="12"/>
        <v>139</v>
      </c>
      <c r="H78" s="25">
        <f t="shared" si="12"/>
        <v>75</v>
      </c>
      <c r="I78" s="24">
        <f t="shared" si="10"/>
        <v>3.8649190714287626E-4</v>
      </c>
      <c r="J78" s="24">
        <f t="shared" si="10"/>
        <v>1</v>
      </c>
      <c r="K78" s="24">
        <f>INDEX('Model 2'!EMBLEMFac1Fac3,MATCH($G78,'Model 2'!$A$22:$A$87,1),MATCH($B$8,'Model 2'!$D$21:$E$21,0))</f>
        <v>110.41444768734067</v>
      </c>
      <c r="L78" s="24">
        <f>INDEX('Model 2'!EMBLEMFac10Fac3,MATCH($G78,'Model 2'!$A$93:$A$158,1),MATCH($D$4,'Model 2'!$D$92:$H$92,0))</f>
        <v>1</v>
      </c>
      <c r="M78" s="24">
        <f t="shared" si="13"/>
        <v>0.93326440788510556</v>
      </c>
      <c r="N78" s="24">
        <f>INDEX('Model 2'!EMBLEMFac8Fac5,MATCH($H78,'Model 2'!$A$191:$A$210,1),MATCH($D$6,'Model 2'!$D$190:$F$190,0))</f>
        <v>2.4263708103875192</v>
      </c>
      <c r="O78" s="24">
        <f>INDEX('Model 2'!EMBLEMFac9Fac5,MATCH($H78,'Model 2'!$A$216:$A$235,1),MATCH($D$7,'Model 2'!$D$213:$H$213,0))</f>
        <v>1</v>
      </c>
      <c r="P78" s="24">
        <f>INDEX('Model 2'!EMBLEMFac7Fac3,MATCH($G78,'Model 2'!$A$241:$A$306,1),MATCH($D$8,'Model 2'!$D$240:$E$240,0))</f>
        <v>0.99499993503350947</v>
      </c>
      <c r="Q78" s="24">
        <f>INDEX('Model 2'!EMBLEMFac11Fac5,MATCH($H78,'Model 2'!$A$312:$A$331,1),MATCH($B$7,'Model 2'!$D$309:$F$309,0))</f>
        <v>1.0477435876842462</v>
      </c>
      <c r="R78" s="24">
        <f>INDEX('Model 2'!EMBLEMFac27Fac3,MATCH(G78,'Model 2'!$A$337:$A$402,1),MATCH($B$5,'Model 2'!$D$336:$X$336,0))</f>
        <v>1.0781475826515805</v>
      </c>
      <c r="S78" s="24">
        <f t="shared" si="11"/>
        <v>0.10861366347431484</v>
      </c>
    </row>
    <row r="79" spans="7:19" x14ac:dyDescent="0.3">
      <c r="G79" s="25">
        <f t="shared" si="12"/>
        <v>140</v>
      </c>
      <c r="H79" s="25">
        <f t="shared" si="12"/>
        <v>76</v>
      </c>
      <c r="I79" s="24">
        <f t="shared" si="10"/>
        <v>3.8649190714287626E-4</v>
      </c>
      <c r="J79" s="24">
        <f t="shared" si="10"/>
        <v>1</v>
      </c>
      <c r="K79" s="24">
        <f>INDEX('Model 2'!EMBLEMFac1Fac3,MATCH($G79,'Model 2'!$A$22:$A$87,1),MATCH($B$8,'Model 2'!$D$21:$E$21,0))</f>
        <v>110.41444768734067</v>
      </c>
      <c r="L79" s="24">
        <f>INDEX('Model 2'!EMBLEMFac10Fac3,MATCH($G79,'Model 2'!$A$93:$A$158,1),MATCH($D$4,'Model 2'!$D$92:$H$92,0))</f>
        <v>1</v>
      </c>
      <c r="M79" s="24">
        <f t="shared" si="13"/>
        <v>0.93326440788510556</v>
      </c>
      <c r="N79" s="24">
        <f>INDEX('Model 2'!EMBLEMFac8Fac5,MATCH($H79,'Model 2'!$A$191:$A$210,1),MATCH($D$6,'Model 2'!$D$190:$F$190,0))</f>
        <v>2.4263708103875192</v>
      </c>
      <c r="O79" s="24">
        <f>INDEX('Model 2'!EMBLEMFac9Fac5,MATCH($H79,'Model 2'!$A$216:$A$235,1),MATCH($D$7,'Model 2'!$D$213:$H$213,0))</f>
        <v>1</v>
      </c>
      <c r="P79" s="24">
        <f>INDEX('Model 2'!EMBLEMFac7Fac3,MATCH($G79,'Model 2'!$A$241:$A$306,1),MATCH($D$8,'Model 2'!$D$240:$E$240,0))</f>
        <v>0.99499993503350947</v>
      </c>
      <c r="Q79" s="24">
        <f>INDEX('Model 2'!EMBLEMFac11Fac5,MATCH($H79,'Model 2'!$A$312:$A$331,1),MATCH($B$7,'Model 2'!$D$309:$F$309,0))</f>
        <v>1.0477435876842462</v>
      </c>
      <c r="R79" s="24">
        <f>INDEX('Model 2'!EMBLEMFac27Fac3,MATCH(G79,'Model 2'!$A$337:$A$402,1),MATCH($B$5,'Model 2'!$D$336:$X$336,0))</f>
        <v>1.0781475826515805</v>
      </c>
      <c r="S79" s="24">
        <f t="shared" si="11"/>
        <v>0.10861366347431484</v>
      </c>
    </row>
    <row r="80" spans="7:19" x14ac:dyDescent="0.3">
      <c r="G80" s="25">
        <f t="shared" si="12"/>
        <v>141</v>
      </c>
      <c r="H80" s="25">
        <f t="shared" si="12"/>
        <v>77</v>
      </c>
      <c r="I80" s="24">
        <f t="shared" si="10"/>
        <v>3.8649190714287626E-4</v>
      </c>
      <c r="J80" s="24">
        <f t="shared" si="10"/>
        <v>1</v>
      </c>
      <c r="K80" s="24">
        <f>INDEX('Model 2'!EMBLEMFac1Fac3,MATCH($G80,'Model 2'!$A$22:$A$87,1),MATCH($B$8,'Model 2'!$D$21:$E$21,0))</f>
        <v>110.41444768734067</v>
      </c>
      <c r="L80" s="24">
        <f>INDEX('Model 2'!EMBLEMFac10Fac3,MATCH($G80,'Model 2'!$A$93:$A$158,1),MATCH($D$4,'Model 2'!$D$92:$H$92,0))</f>
        <v>1</v>
      </c>
      <c r="M80" s="24">
        <f t="shared" si="13"/>
        <v>0.93326440788510556</v>
      </c>
      <c r="N80" s="24">
        <f>INDEX('Model 2'!EMBLEMFac8Fac5,MATCH($H80,'Model 2'!$A$191:$A$210,1),MATCH($D$6,'Model 2'!$D$190:$F$190,0))</f>
        <v>2.4263708103875192</v>
      </c>
      <c r="O80" s="24">
        <f>INDEX('Model 2'!EMBLEMFac9Fac5,MATCH($H80,'Model 2'!$A$216:$A$235,1),MATCH($D$7,'Model 2'!$D$213:$H$213,0))</f>
        <v>1</v>
      </c>
      <c r="P80" s="24">
        <f>INDEX('Model 2'!EMBLEMFac7Fac3,MATCH($G80,'Model 2'!$A$241:$A$306,1),MATCH($D$8,'Model 2'!$D$240:$E$240,0))</f>
        <v>0.99499993503350947</v>
      </c>
      <c r="Q80" s="24">
        <f>INDEX('Model 2'!EMBLEMFac11Fac5,MATCH($H80,'Model 2'!$A$312:$A$331,1),MATCH($B$7,'Model 2'!$D$309:$F$309,0))</f>
        <v>1.0477435876842462</v>
      </c>
      <c r="R80" s="24">
        <f>INDEX('Model 2'!EMBLEMFac27Fac3,MATCH(G80,'Model 2'!$A$337:$A$402,1),MATCH($B$5,'Model 2'!$D$336:$X$336,0))</f>
        <v>1.0781475826515805</v>
      </c>
      <c r="S80" s="24">
        <f t="shared" si="11"/>
        <v>0.10861366347431484</v>
      </c>
    </row>
    <row r="81" spans="7:19" x14ac:dyDescent="0.3">
      <c r="G81" s="25">
        <f t="shared" si="12"/>
        <v>142</v>
      </c>
      <c r="H81" s="25">
        <f t="shared" si="12"/>
        <v>78</v>
      </c>
      <c r="I81" s="24">
        <f t="shared" si="10"/>
        <v>3.8649190714287626E-4</v>
      </c>
      <c r="J81" s="24">
        <f t="shared" si="10"/>
        <v>1</v>
      </c>
      <c r="K81" s="24">
        <f>INDEX('Model 2'!EMBLEMFac1Fac3,MATCH($G81,'Model 2'!$A$22:$A$87,1),MATCH($B$8,'Model 2'!$D$21:$E$21,0))</f>
        <v>110.41444768734067</v>
      </c>
      <c r="L81" s="24">
        <f>INDEX('Model 2'!EMBLEMFac10Fac3,MATCH($G81,'Model 2'!$A$93:$A$158,1),MATCH($D$4,'Model 2'!$D$92:$H$92,0))</f>
        <v>1</v>
      </c>
      <c r="M81" s="24">
        <f t="shared" si="13"/>
        <v>0.93326440788510556</v>
      </c>
      <c r="N81" s="24">
        <f>INDEX('Model 2'!EMBLEMFac8Fac5,MATCH($H81,'Model 2'!$A$191:$A$210,1),MATCH($D$6,'Model 2'!$D$190:$F$190,0))</f>
        <v>2.4263708103875192</v>
      </c>
      <c r="O81" s="24">
        <f>INDEX('Model 2'!EMBLEMFac9Fac5,MATCH($H81,'Model 2'!$A$216:$A$235,1),MATCH($D$7,'Model 2'!$D$213:$H$213,0))</f>
        <v>1</v>
      </c>
      <c r="P81" s="24">
        <f>INDEX('Model 2'!EMBLEMFac7Fac3,MATCH($G81,'Model 2'!$A$241:$A$306,1),MATCH($D$8,'Model 2'!$D$240:$E$240,0))</f>
        <v>0.99499993503350947</v>
      </c>
      <c r="Q81" s="24">
        <f>INDEX('Model 2'!EMBLEMFac11Fac5,MATCH($H81,'Model 2'!$A$312:$A$331,1),MATCH($B$7,'Model 2'!$D$309:$F$309,0))</f>
        <v>1.0477435876842462</v>
      </c>
      <c r="R81" s="24">
        <f>INDEX('Model 2'!EMBLEMFac27Fac3,MATCH(G81,'Model 2'!$A$337:$A$402,1),MATCH($B$5,'Model 2'!$D$336:$X$336,0))</f>
        <v>1.0781475826515805</v>
      </c>
      <c r="S81" s="24">
        <f t="shared" si="11"/>
        <v>0.10861366347431484</v>
      </c>
    </row>
    <row r="82" spans="7:19" x14ac:dyDescent="0.3">
      <c r="G82" s="25">
        <f t="shared" si="12"/>
        <v>143</v>
      </c>
      <c r="H82" s="25">
        <f t="shared" si="12"/>
        <v>79</v>
      </c>
      <c r="I82" s="24">
        <f t="shared" si="10"/>
        <v>3.8649190714287626E-4</v>
      </c>
      <c r="J82" s="24">
        <f t="shared" si="10"/>
        <v>1</v>
      </c>
      <c r="K82" s="24">
        <f>INDEX('Model 2'!EMBLEMFac1Fac3,MATCH($G82,'Model 2'!$A$22:$A$87,1),MATCH($B$8,'Model 2'!$D$21:$E$21,0))</f>
        <v>110.41444768734067</v>
      </c>
      <c r="L82" s="24">
        <f>INDEX('Model 2'!EMBLEMFac10Fac3,MATCH($G82,'Model 2'!$A$93:$A$158,1),MATCH($D$4,'Model 2'!$D$92:$H$92,0))</f>
        <v>1</v>
      </c>
      <c r="M82" s="24">
        <f t="shared" si="13"/>
        <v>0.93326440788510556</v>
      </c>
      <c r="N82" s="24">
        <f>INDEX('Model 2'!EMBLEMFac8Fac5,MATCH($H82,'Model 2'!$A$191:$A$210,1),MATCH($D$6,'Model 2'!$D$190:$F$190,0))</f>
        <v>2.4263708103875192</v>
      </c>
      <c r="O82" s="24">
        <f>INDEX('Model 2'!EMBLEMFac9Fac5,MATCH($H82,'Model 2'!$A$216:$A$235,1),MATCH($D$7,'Model 2'!$D$213:$H$213,0))</f>
        <v>1</v>
      </c>
      <c r="P82" s="24">
        <f>INDEX('Model 2'!EMBLEMFac7Fac3,MATCH($G82,'Model 2'!$A$241:$A$306,1),MATCH($D$8,'Model 2'!$D$240:$E$240,0))</f>
        <v>0.99499993503350947</v>
      </c>
      <c r="Q82" s="24">
        <f>INDEX('Model 2'!EMBLEMFac11Fac5,MATCH($H82,'Model 2'!$A$312:$A$331,1),MATCH($B$7,'Model 2'!$D$309:$F$309,0))</f>
        <v>1.0477435876842462</v>
      </c>
      <c r="R82" s="24">
        <f>INDEX('Model 2'!EMBLEMFac27Fac3,MATCH(G82,'Model 2'!$A$337:$A$402,1),MATCH($B$5,'Model 2'!$D$336:$X$336,0))</f>
        <v>1.0781475826515805</v>
      </c>
      <c r="S82" s="24">
        <f t="shared" si="11"/>
        <v>0.10861366347431484</v>
      </c>
    </row>
    <row r="83" spans="7:19" x14ac:dyDescent="0.3">
      <c r="G83" s="25">
        <f t="shared" si="12"/>
        <v>144</v>
      </c>
      <c r="H83" s="25">
        <f t="shared" si="12"/>
        <v>80</v>
      </c>
      <c r="I83" s="24">
        <f t="shared" si="10"/>
        <v>3.8649190714287626E-4</v>
      </c>
      <c r="J83" s="24">
        <f t="shared" si="10"/>
        <v>1</v>
      </c>
      <c r="K83" s="24">
        <f>INDEX('Model 2'!EMBLEMFac1Fac3,MATCH($G83,'Model 2'!$A$22:$A$87,1),MATCH($B$8,'Model 2'!$D$21:$E$21,0))</f>
        <v>110.41444768734067</v>
      </c>
      <c r="L83" s="24">
        <f>INDEX('Model 2'!EMBLEMFac10Fac3,MATCH($G83,'Model 2'!$A$93:$A$158,1),MATCH($D$4,'Model 2'!$D$92:$H$92,0))</f>
        <v>1</v>
      </c>
      <c r="M83" s="24">
        <f t="shared" si="13"/>
        <v>0.93326440788510556</v>
      </c>
      <c r="N83" s="24">
        <f>INDEX('Model 2'!EMBLEMFac8Fac5,MATCH($H83,'Model 2'!$A$191:$A$210,1),MATCH($D$6,'Model 2'!$D$190:$F$190,0))</f>
        <v>2.4263708103875192</v>
      </c>
      <c r="O83" s="24">
        <f>INDEX('Model 2'!EMBLEMFac9Fac5,MATCH($H83,'Model 2'!$A$216:$A$235,1),MATCH($D$7,'Model 2'!$D$213:$H$213,0))</f>
        <v>1</v>
      </c>
      <c r="P83" s="24">
        <f>INDEX('Model 2'!EMBLEMFac7Fac3,MATCH($G83,'Model 2'!$A$241:$A$306,1),MATCH($D$8,'Model 2'!$D$240:$E$240,0))</f>
        <v>0.99499993503350947</v>
      </c>
      <c r="Q83" s="24">
        <f>INDEX('Model 2'!EMBLEMFac11Fac5,MATCH($H83,'Model 2'!$A$312:$A$331,1),MATCH($B$7,'Model 2'!$D$309:$F$309,0))</f>
        <v>1.0477435876842462</v>
      </c>
      <c r="R83" s="24">
        <f>INDEX('Model 2'!EMBLEMFac27Fac3,MATCH(G83,'Model 2'!$A$337:$A$402,1),MATCH($B$5,'Model 2'!$D$336:$X$336,0))</f>
        <v>1.0781475826515805</v>
      </c>
      <c r="S83" s="24">
        <f t="shared" si="11"/>
        <v>0.10861366347431484</v>
      </c>
    </row>
    <row r="84" spans="7:19" x14ac:dyDescent="0.3">
      <c r="G84" s="25">
        <f t="shared" si="12"/>
        <v>145</v>
      </c>
      <c r="H84" s="25">
        <f t="shared" si="12"/>
        <v>81</v>
      </c>
      <c r="I84" s="24">
        <f t="shared" si="10"/>
        <v>3.8649190714287626E-4</v>
      </c>
      <c r="J84" s="24">
        <f t="shared" si="10"/>
        <v>1</v>
      </c>
      <c r="K84" s="24">
        <f>INDEX('Model 2'!EMBLEMFac1Fac3,MATCH($G84,'Model 2'!$A$22:$A$87,1),MATCH($B$8,'Model 2'!$D$21:$E$21,0))</f>
        <v>110.41444768734067</v>
      </c>
      <c r="L84" s="24">
        <f>INDEX('Model 2'!EMBLEMFac10Fac3,MATCH($G84,'Model 2'!$A$93:$A$158,1),MATCH($D$4,'Model 2'!$D$92:$H$92,0))</f>
        <v>1</v>
      </c>
      <c r="M84" s="24">
        <f t="shared" si="13"/>
        <v>0.93326440788510556</v>
      </c>
      <c r="N84" s="24">
        <f>INDEX('Model 2'!EMBLEMFac8Fac5,MATCH($H84,'Model 2'!$A$191:$A$210,1),MATCH($D$6,'Model 2'!$D$190:$F$190,0))</f>
        <v>2.4263708103875192</v>
      </c>
      <c r="O84" s="24">
        <f>INDEX('Model 2'!EMBLEMFac9Fac5,MATCH($H84,'Model 2'!$A$216:$A$235,1),MATCH($D$7,'Model 2'!$D$213:$H$213,0))</f>
        <v>1</v>
      </c>
      <c r="P84" s="24">
        <f>INDEX('Model 2'!EMBLEMFac7Fac3,MATCH($G84,'Model 2'!$A$241:$A$306,1),MATCH($D$8,'Model 2'!$D$240:$E$240,0))</f>
        <v>0.99499993503350947</v>
      </c>
      <c r="Q84" s="24">
        <f>INDEX('Model 2'!EMBLEMFac11Fac5,MATCH($H84,'Model 2'!$A$312:$A$331,1),MATCH($B$7,'Model 2'!$D$309:$F$309,0))</f>
        <v>1.0477435876842462</v>
      </c>
      <c r="R84" s="24">
        <f>INDEX('Model 2'!EMBLEMFac27Fac3,MATCH(G84,'Model 2'!$A$337:$A$402,1),MATCH($B$5,'Model 2'!$D$336:$X$336,0))</f>
        <v>1.0781475826515805</v>
      </c>
      <c r="S84" s="24">
        <f t="shared" si="11"/>
        <v>0.10861366347431484</v>
      </c>
    </row>
    <row r="85" spans="7:19" x14ac:dyDescent="0.3">
      <c r="G85" s="25">
        <f t="shared" si="12"/>
        <v>146</v>
      </c>
      <c r="H85" s="25">
        <f t="shared" si="12"/>
        <v>82</v>
      </c>
      <c r="I85" s="24">
        <f t="shared" ref="I85:J100" si="14">I84</f>
        <v>3.8649190714287626E-4</v>
      </c>
      <c r="J85" s="24">
        <f t="shared" si="14"/>
        <v>1</v>
      </c>
      <c r="K85" s="24">
        <f>INDEX('Model 2'!EMBLEMFac1Fac3,MATCH($G85,'Model 2'!$A$22:$A$87,1),MATCH($B$8,'Model 2'!$D$21:$E$21,0))</f>
        <v>110.41444768734067</v>
      </c>
      <c r="L85" s="24">
        <f>INDEX('Model 2'!EMBLEMFac10Fac3,MATCH($G85,'Model 2'!$A$93:$A$158,1),MATCH($D$4,'Model 2'!$D$92:$H$92,0))</f>
        <v>1</v>
      </c>
      <c r="M85" s="24">
        <f t="shared" si="13"/>
        <v>0.93326440788510556</v>
      </c>
      <c r="N85" s="24">
        <f>INDEX('Model 2'!EMBLEMFac8Fac5,MATCH($H85,'Model 2'!$A$191:$A$210,1),MATCH($D$6,'Model 2'!$D$190:$F$190,0))</f>
        <v>2.4263708103875192</v>
      </c>
      <c r="O85" s="24">
        <f>INDEX('Model 2'!EMBLEMFac9Fac5,MATCH($H85,'Model 2'!$A$216:$A$235,1),MATCH($D$7,'Model 2'!$D$213:$H$213,0))</f>
        <v>1</v>
      </c>
      <c r="P85" s="24">
        <f>INDEX('Model 2'!EMBLEMFac7Fac3,MATCH($G85,'Model 2'!$A$241:$A$306,1),MATCH($D$8,'Model 2'!$D$240:$E$240,0))</f>
        <v>0.99499993503350947</v>
      </c>
      <c r="Q85" s="24">
        <f>INDEX('Model 2'!EMBLEMFac11Fac5,MATCH($H85,'Model 2'!$A$312:$A$331,1),MATCH($B$7,'Model 2'!$D$309:$F$309,0))</f>
        <v>1.0477435876842462</v>
      </c>
      <c r="R85" s="24">
        <f>INDEX('Model 2'!EMBLEMFac27Fac3,MATCH(G85,'Model 2'!$A$337:$A$402,1),MATCH($B$5,'Model 2'!$D$336:$X$336,0))</f>
        <v>1.0781475826515805</v>
      </c>
      <c r="S85" s="24">
        <f t="shared" si="11"/>
        <v>0.10861366347431484</v>
      </c>
    </row>
    <row r="86" spans="7:19" x14ac:dyDescent="0.3">
      <c r="G86" s="25">
        <f t="shared" ref="G86:H101" si="15">G85+1</f>
        <v>147</v>
      </c>
      <c r="H86" s="25">
        <f t="shared" si="15"/>
        <v>83</v>
      </c>
      <c r="I86" s="24">
        <f t="shared" si="14"/>
        <v>3.8649190714287626E-4</v>
      </c>
      <c r="J86" s="24">
        <f t="shared" si="14"/>
        <v>1</v>
      </c>
      <c r="K86" s="24">
        <f>INDEX('Model 2'!EMBLEMFac1Fac3,MATCH($G86,'Model 2'!$A$22:$A$87,1),MATCH($B$8,'Model 2'!$D$21:$E$21,0))</f>
        <v>110.41444768734067</v>
      </c>
      <c r="L86" s="24">
        <f>INDEX('Model 2'!EMBLEMFac10Fac3,MATCH($G86,'Model 2'!$A$93:$A$158,1),MATCH($D$4,'Model 2'!$D$92:$H$92,0))</f>
        <v>1</v>
      </c>
      <c r="M86" s="24">
        <f t="shared" si="13"/>
        <v>0.93326440788510556</v>
      </c>
      <c r="N86" s="24">
        <f>INDEX('Model 2'!EMBLEMFac8Fac5,MATCH($H86,'Model 2'!$A$191:$A$210,1),MATCH($D$6,'Model 2'!$D$190:$F$190,0))</f>
        <v>2.4263708103875192</v>
      </c>
      <c r="O86" s="24">
        <f>INDEX('Model 2'!EMBLEMFac9Fac5,MATCH($H86,'Model 2'!$A$216:$A$235,1),MATCH($D$7,'Model 2'!$D$213:$H$213,0))</f>
        <v>1</v>
      </c>
      <c r="P86" s="24">
        <f>INDEX('Model 2'!EMBLEMFac7Fac3,MATCH($G86,'Model 2'!$A$241:$A$306,1),MATCH($D$8,'Model 2'!$D$240:$E$240,0))</f>
        <v>0.99499993503350947</v>
      </c>
      <c r="Q86" s="24">
        <f>INDEX('Model 2'!EMBLEMFac11Fac5,MATCH($H86,'Model 2'!$A$312:$A$331,1),MATCH($B$7,'Model 2'!$D$309:$F$309,0))</f>
        <v>1.0477435876842462</v>
      </c>
      <c r="R86" s="24">
        <f>INDEX('Model 2'!EMBLEMFac27Fac3,MATCH(G86,'Model 2'!$A$337:$A$402,1),MATCH($B$5,'Model 2'!$D$336:$X$336,0))</f>
        <v>1.0781475826515805</v>
      </c>
      <c r="S86" s="24">
        <f t="shared" si="11"/>
        <v>0.10861366347431484</v>
      </c>
    </row>
    <row r="87" spans="7:19" x14ac:dyDescent="0.3">
      <c r="G87" s="25">
        <f t="shared" si="15"/>
        <v>148</v>
      </c>
      <c r="H87" s="25">
        <f t="shared" si="15"/>
        <v>84</v>
      </c>
      <c r="I87" s="24">
        <f t="shared" si="14"/>
        <v>3.8649190714287626E-4</v>
      </c>
      <c r="J87" s="24">
        <f t="shared" si="14"/>
        <v>1</v>
      </c>
      <c r="K87" s="24">
        <f>INDEX('Model 2'!EMBLEMFac1Fac3,MATCH($G87,'Model 2'!$A$22:$A$87,1),MATCH($B$8,'Model 2'!$D$21:$E$21,0))</f>
        <v>110.41444768734067</v>
      </c>
      <c r="L87" s="24">
        <f>INDEX('Model 2'!EMBLEMFac10Fac3,MATCH($G87,'Model 2'!$A$93:$A$158,1),MATCH($D$4,'Model 2'!$D$92:$H$92,0))</f>
        <v>1</v>
      </c>
      <c r="M87" s="24">
        <f t="shared" si="13"/>
        <v>0.93326440788510556</v>
      </c>
      <c r="N87" s="24">
        <f>INDEX('Model 2'!EMBLEMFac8Fac5,MATCH($H87,'Model 2'!$A$191:$A$210,1),MATCH($D$6,'Model 2'!$D$190:$F$190,0))</f>
        <v>2.4263708103875192</v>
      </c>
      <c r="O87" s="24">
        <f>INDEX('Model 2'!EMBLEMFac9Fac5,MATCH($H87,'Model 2'!$A$216:$A$235,1),MATCH($D$7,'Model 2'!$D$213:$H$213,0))</f>
        <v>1</v>
      </c>
      <c r="P87" s="24">
        <f>INDEX('Model 2'!EMBLEMFac7Fac3,MATCH($G87,'Model 2'!$A$241:$A$306,1),MATCH($D$8,'Model 2'!$D$240:$E$240,0))</f>
        <v>0.99499993503350947</v>
      </c>
      <c r="Q87" s="24">
        <f>INDEX('Model 2'!EMBLEMFac11Fac5,MATCH($H87,'Model 2'!$A$312:$A$331,1),MATCH($B$7,'Model 2'!$D$309:$F$309,0))</f>
        <v>1.0477435876842462</v>
      </c>
      <c r="R87" s="24">
        <f>INDEX('Model 2'!EMBLEMFac27Fac3,MATCH(G87,'Model 2'!$A$337:$A$402,1),MATCH($B$5,'Model 2'!$D$336:$X$336,0))</f>
        <v>1.0781475826515805</v>
      </c>
      <c r="S87" s="24">
        <f t="shared" si="11"/>
        <v>0.10861366347431484</v>
      </c>
    </row>
    <row r="88" spans="7:19" x14ac:dyDescent="0.3">
      <c r="G88" s="25">
        <f t="shared" si="15"/>
        <v>149</v>
      </c>
      <c r="H88" s="25">
        <f t="shared" si="15"/>
        <v>85</v>
      </c>
      <c r="I88" s="24">
        <f t="shared" si="14"/>
        <v>3.8649190714287626E-4</v>
      </c>
      <c r="J88" s="24">
        <f t="shared" si="14"/>
        <v>1</v>
      </c>
      <c r="K88" s="24">
        <f>INDEX('Model 2'!EMBLEMFac1Fac3,MATCH($G88,'Model 2'!$A$22:$A$87,1),MATCH($B$8,'Model 2'!$D$21:$E$21,0))</f>
        <v>110.41444768734067</v>
      </c>
      <c r="L88" s="24">
        <f>INDEX('Model 2'!EMBLEMFac10Fac3,MATCH($G88,'Model 2'!$A$93:$A$158,1),MATCH($D$4,'Model 2'!$D$92:$H$92,0))</f>
        <v>1</v>
      </c>
      <c r="M88" s="24">
        <f t="shared" si="13"/>
        <v>0.93326440788510556</v>
      </c>
      <c r="N88" s="24">
        <f>INDEX('Model 2'!EMBLEMFac8Fac5,MATCH($H88,'Model 2'!$A$191:$A$210,1),MATCH($D$6,'Model 2'!$D$190:$F$190,0))</f>
        <v>2.4263708103875192</v>
      </c>
      <c r="O88" s="24">
        <f>INDEX('Model 2'!EMBLEMFac9Fac5,MATCH($H88,'Model 2'!$A$216:$A$235,1),MATCH($D$7,'Model 2'!$D$213:$H$213,0))</f>
        <v>1</v>
      </c>
      <c r="P88" s="24">
        <f>INDEX('Model 2'!EMBLEMFac7Fac3,MATCH($G88,'Model 2'!$A$241:$A$306,1),MATCH($D$8,'Model 2'!$D$240:$E$240,0))</f>
        <v>0.99499993503350947</v>
      </c>
      <c r="Q88" s="24">
        <f>INDEX('Model 2'!EMBLEMFac11Fac5,MATCH($H88,'Model 2'!$A$312:$A$331,1),MATCH($B$7,'Model 2'!$D$309:$F$309,0))</f>
        <v>1.0477435876842462</v>
      </c>
      <c r="R88" s="24">
        <f>INDEX('Model 2'!EMBLEMFac27Fac3,MATCH(G88,'Model 2'!$A$337:$A$402,1),MATCH($B$5,'Model 2'!$D$336:$X$336,0))</f>
        <v>1.0781475826515805</v>
      </c>
      <c r="S88" s="24">
        <f t="shared" si="11"/>
        <v>0.10861366347431484</v>
      </c>
    </row>
    <row r="89" spans="7:19" x14ac:dyDescent="0.3">
      <c r="G89" s="25">
        <f t="shared" si="15"/>
        <v>150</v>
      </c>
      <c r="H89" s="25">
        <f t="shared" si="15"/>
        <v>86</v>
      </c>
      <c r="I89" s="24">
        <f t="shared" si="14"/>
        <v>3.8649190714287626E-4</v>
      </c>
      <c r="J89" s="24">
        <f t="shared" si="14"/>
        <v>1</v>
      </c>
      <c r="K89" s="24">
        <f>INDEX('Model 2'!EMBLEMFac1Fac3,MATCH($G89,'Model 2'!$A$22:$A$87,1),MATCH($B$8,'Model 2'!$D$21:$E$21,0))</f>
        <v>110.41444768734067</v>
      </c>
      <c r="L89" s="24">
        <f>INDEX('Model 2'!EMBLEMFac10Fac3,MATCH($G89,'Model 2'!$A$93:$A$158,1),MATCH($D$4,'Model 2'!$D$92:$H$92,0))</f>
        <v>1</v>
      </c>
      <c r="M89" s="24">
        <f t="shared" si="13"/>
        <v>0.93326440788510556</v>
      </c>
      <c r="N89" s="24">
        <f>INDEX('Model 2'!EMBLEMFac8Fac5,MATCH($H89,'Model 2'!$A$191:$A$210,1),MATCH($D$6,'Model 2'!$D$190:$F$190,0))</f>
        <v>2.4263708103875192</v>
      </c>
      <c r="O89" s="24">
        <f>INDEX('Model 2'!EMBLEMFac9Fac5,MATCH($H89,'Model 2'!$A$216:$A$235,1),MATCH($D$7,'Model 2'!$D$213:$H$213,0))</f>
        <v>1</v>
      </c>
      <c r="P89" s="24">
        <f>INDEX('Model 2'!EMBLEMFac7Fac3,MATCH($G89,'Model 2'!$A$241:$A$306,1),MATCH($D$8,'Model 2'!$D$240:$E$240,0))</f>
        <v>0.99499993503350947</v>
      </c>
      <c r="Q89" s="24">
        <f>INDEX('Model 2'!EMBLEMFac11Fac5,MATCH($H89,'Model 2'!$A$312:$A$331,1),MATCH($B$7,'Model 2'!$D$309:$F$309,0))</f>
        <v>1.0477435876842462</v>
      </c>
      <c r="R89" s="24">
        <f>INDEX('Model 2'!EMBLEMFac27Fac3,MATCH(G89,'Model 2'!$A$337:$A$402,1),MATCH($B$5,'Model 2'!$D$336:$X$336,0))</f>
        <v>1.0781475826515805</v>
      </c>
      <c r="S89" s="24">
        <f t="shared" si="11"/>
        <v>0.10861366347431484</v>
      </c>
    </row>
    <row r="90" spans="7:19" x14ac:dyDescent="0.3">
      <c r="G90" s="25">
        <f t="shared" si="15"/>
        <v>151</v>
      </c>
      <c r="H90" s="25">
        <f t="shared" si="15"/>
        <v>87</v>
      </c>
      <c r="I90" s="24">
        <f t="shared" si="14"/>
        <v>3.8649190714287626E-4</v>
      </c>
      <c r="J90" s="24">
        <f t="shared" si="14"/>
        <v>1</v>
      </c>
      <c r="K90" s="24">
        <f>INDEX('Model 2'!EMBLEMFac1Fac3,MATCH($G90,'Model 2'!$A$22:$A$87,1),MATCH($B$8,'Model 2'!$D$21:$E$21,0))</f>
        <v>110.41444768734067</v>
      </c>
      <c r="L90" s="24">
        <f>INDEX('Model 2'!EMBLEMFac10Fac3,MATCH($G90,'Model 2'!$A$93:$A$158,1),MATCH($D$4,'Model 2'!$D$92:$H$92,0))</f>
        <v>1</v>
      </c>
      <c r="M90" s="24">
        <f t="shared" si="13"/>
        <v>0.93326440788510556</v>
      </c>
      <c r="N90" s="24">
        <f>INDEX('Model 2'!EMBLEMFac8Fac5,MATCH($H90,'Model 2'!$A$191:$A$210,1),MATCH($D$6,'Model 2'!$D$190:$F$190,0))</f>
        <v>2.4263708103875192</v>
      </c>
      <c r="O90" s="24">
        <f>INDEX('Model 2'!EMBLEMFac9Fac5,MATCH($H90,'Model 2'!$A$216:$A$235,1),MATCH($D$7,'Model 2'!$D$213:$H$213,0))</f>
        <v>1</v>
      </c>
      <c r="P90" s="24">
        <f>INDEX('Model 2'!EMBLEMFac7Fac3,MATCH($G90,'Model 2'!$A$241:$A$306,1),MATCH($D$8,'Model 2'!$D$240:$E$240,0))</f>
        <v>0.99499993503350947</v>
      </c>
      <c r="Q90" s="24">
        <f>INDEX('Model 2'!EMBLEMFac11Fac5,MATCH($H90,'Model 2'!$A$312:$A$331,1),MATCH($B$7,'Model 2'!$D$309:$F$309,0))</f>
        <v>1.0477435876842462</v>
      </c>
      <c r="R90" s="24">
        <f>INDEX('Model 2'!EMBLEMFac27Fac3,MATCH(G90,'Model 2'!$A$337:$A$402,1),MATCH($B$5,'Model 2'!$D$336:$X$336,0))</f>
        <v>1.0781475826515805</v>
      </c>
      <c r="S90" s="24">
        <f t="shared" si="11"/>
        <v>0.10861366347431484</v>
      </c>
    </row>
    <row r="91" spans="7:19" x14ac:dyDescent="0.3">
      <c r="G91" s="25">
        <f t="shared" si="15"/>
        <v>152</v>
      </c>
      <c r="H91" s="25">
        <f t="shared" si="15"/>
        <v>88</v>
      </c>
      <c r="I91" s="24">
        <f t="shared" si="14"/>
        <v>3.8649190714287626E-4</v>
      </c>
      <c r="J91" s="24">
        <f t="shared" si="14"/>
        <v>1</v>
      </c>
      <c r="K91" s="24">
        <f>INDEX('Model 2'!EMBLEMFac1Fac3,MATCH($G91,'Model 2'!$A$22:$A$87,1),MATCH($B$8,'Model 2'!$D$21:$E$21,0))</f>
        <v>110.41444768734067</v>
      </c>
      <c r="L91" s="24">
        <f>INDEX('Model 2'!EMBLEMFac10Fac3,MATCH($G91,'Model 2'!$A$93:$A$158,1),MATCH($D$4,'Model 2'!$D$92:$H$92,0))</f>
        <v>1</v>
      </c>
      <c r="M91" s="24">
        <f t="shared" si="13"/>
        <v>0.93326440788510556</v>
      </c>
      <c r="N91" s="24">
        <f>INDEX('Model 2'!EMBLEMFac8Fac5,MATCH($H91,'Model 2'!$A$191:$A$210,1),MATCH($D$6,'Model 2'!$D$190:$F$190,0))</f>
        <v>2.4263708103875192</v>
      </c>
      <c r="O91" s="24">
        <f>INDEX('Model 2'!EMBLEMFac9Fac5,MATCH($H91,'Model 2'!$A$216:$A$235,1),MATCH($D$7,'Model 2'!$D$213:$H$213,0))</f>
        <v>1</v>
      </c>
      <c r="P91" s="24">
        <f>INDEX('Model 2'!EMBLEMFac7Fac3,MATCH($G91,'Model 2'!$A$241:$A$306,1),MATCH($D$8,'Model 2'!$D$240:$E$240,0))</f>
        <v>0.99499993503350947</v>
      </c>
      <c r="Q91" s="24">
        <f>INDEX('Model 2'!EMBLEMFac11Fac5,MATCH($H91,'Model 2'!$A$312:$A$331,1),MATCH($B$7,'Model 2'!$D$309:$F$309,0))</f>
        <v>1.0477435876842462</v>
      </c>
      <c r="R91" s="24">
        <f>INDEX('Model 2'!EMBLEMFac27Fac3,MATCH(G91,'Model 2'!$A$337:$A$402,1),MATCH($B$5,'Model 2'!$D$336:$X$336,0))</f>
        <v>1.0781475826515805</v>
      </c>
      <c r="S91" s="24">
        <f t="shared" si="11"/>
        <v>0.10861366347431484</v>
      </c>
    </row>
    <row r="92" spans="7:19" x14ac:dyDescent="0.3">
      <c r="G92" s="25">
        <f t="shared" si="15"/>
        <v>153</v>
      </c>
      <c r="H92" s="25">
        <f t="shared" si="15"/>
        <v>89</v>
      </c>
      <c r="I92" s="24">
        <f t="shared" si="14"/>
        <v>3.8649190714287626E-4</v>
      </c>
      <c r="J92" s="24">
        <f t="shared" si="14"/>
        <v>1</v>
      </c>
      <c r="K92" s="24">
        <f>INDEX('Model 2'!EMBLEMFac1Fac3,MATCH($G92,'Model 2'!$A$22:$A$87,1),MATCH($B$8,'Model 2'!$D$21:$E$21,0))</f>
        <v>110.41444768734067</v>
      </c>
      <c r="L92" s="24">
        <f>INDEX('Model 2'!EMBLEMFac10Fac3,MATCH($G92,'Model 2'!$A$93:$A$158,1),MATCH($D$4,'Model 2'!$D$92:$H$92,0))</f>
        <v>1</v>
      </c>
      <c r="M92" s="24">
        <f t="shared" si="13"/>
        <v>0.93326440788510556</v>
      </c>
      <c r="N92" s="24">
        <f>INDEX('Model 2'!EMBLEMFac8Fac5,MATCH($H92,'Model 2'!$A$191:$A$210,1),MATCH($D$6,'Model 2'!$D$190:$F$190,0))</f>
        <v>2.4263708103875192</v>
      </c>
      <c r="O92" s="24">
        <f>INDEX('Model 2'!EMBLEMFac9Fac5,MATCH($H92,'Model 2'!$A$216:$A$235,1),MATCH($D$7,'Model 2'!$D$213:$H$213,0))</f>
        <v>1</v>
      </c>
      <c r="P92" s="24">
        <f>INDEX('Model 2'!EMBLEMFac7Fac3,MATCH($G92,'Model 2'!$A$241:$A$306,1),MATCH($D$8,'Model 2'!$D$240:$E$240,0))</f>
        <v>0.99499993503350947</v>
      </c>
      <c r="Q92" s="24">
        <f>INDEX('Model 2'!EMBLEMFac11Fac5,MATCH($H92,'Model 2'!$A$312:$A$331,1),MATCH($B$7,'Model 2'!$D$309:$F$309,0))</f>
        <v>1.0477435876842462</v>
      </c>
      <c r="R92" s="24">
        <f>INDEX('Model 2'!EMBLEMFac27Fac3,MATCH(G92,'Model 2'!$A$337:$A$402,1),MATCH($B$5,'Model 2'!$D$336:$X$336,0))</f>
        <v>1.0781475826515805</v>
      </c>
      <c r="S92" s="24">
        <f t="shared" si="11"/>
        <v>0.10861366347431484</v>
      </c>
    </row>
    <row r="93" spans="7:19" x14ac:dyDescent="0.3">
      <c r="G93" s="25">
        <f t="shared" si="15"/>
        <v>154</v>
      </c>
      <c r="H93" s="25">
        <f t="shared" si="15"/>
        <v>90</v>
      </c>
      <c r="I93" s="24">
        <f t="shared" si="14"/>
        <v>3.8649190714287626E-4</v>
      </c>
      <c r="J93" s="24">
        <f t="shared" si="14"/>
        <v>1</v>
      </c>
      <c r="K93" s="24">
        <f>INDEX('Model 2'!EMBLEMFac1Fac3,MATCH($G93,'Model 2'!$A$22:$A$87,1),MATCH($B$8,'Model 2'!$D$21:$E$21,0))</f>
        <v>110.41444768734067</v>
      </c>
      <c r="L93" s="24">
        <f>INDEX('Model 2'!EMBLEMFac10Fac3,MATCH($G93,'Model 2'!$A$93:$A$158,1),MATCH($D$4,'Model 2'!$D$92:$H$92,0))</f>
        <v>1</v>
      </c>
      <c r="M93" s="24">
        <f t="shared" si="13"/>
        <v>0.93326440788510556</v>
      </c>
      <c r="N93" s="24">
        <f>INDEX('Model 2'!EMBLEMFac8Fac5,MATCH($H93,'Model 2'!$A$191:$A$210,1),MATCH($D$6,'Model 2'!$D$190:$F$190,0))</f>
        <v>2.4263708103875192</v>
      </c>
      <c r="O93" s="24">
        <f>INDEX('Model 2'!EMBLEMFac9Fac5,MATCH($H93,'Model 2'!$A$216:$A$235,1),MATCH($D$7,'Model 2'!$D$213:$H$213,0))</f>
        <v>1</v>
      </c>
      <c r="P93" s="24">
        <f>INDEX('Model 2'!EMBLEMFac7Fac3,MATCH($G93,'Model 2'!$A$241:$A$306,1),MATCH($D$8,'Model 2'!$D$240:$E$240,0))</f>
        <v>0.99499993503350947</v>
      </c>
      <c r="Q93" s="24">
        <f>INDEX('Model 2'!EMBLEMFac11Fac5,MATCH($H93,'Model 2'!$A$312:$A$331,1),MATCH($B$7,'Model 2'!$D$309:$F$309,0))</f>
        <v>1.0477435876842462</v>
      </c>
      <c r="R93" s="24">
        <f>INDEX('Model 2'!EMBLEMFac27Fac3,MATCH(G93,'Model 2'!$A$337:$A$402,1),MATCH($B$5,'Model 2'!$D$336:$X$336,0))</f>
        <v>1.0781475826515805</v>
      </c>
      <c r="S93" s="24">
        <f t="shared" si="11"/>
        <v>0.10861366347431484</v>
      </c>
    </row>
    <row r="94" spans="7:19" x14ac:dyDescent="0.3">
      <c r="G94" s="25">
        <f t="shared" si="15"/>
        <v>155</v>
      </c>
      <c r="H94" s="25">
        <f t="shared" si="15"/>
        <v>91</v>
      </c>
      <c r="I94" s="24">
        <f t="shared" si="14"/>
        <v>3.8649190714287626E-4</v>
      </c>
      <c r="J94" s="24">
        <f t="shared" si="14"/>
        <v>1</v>
      </c>
      <c r="K94" s="24">
        <f>INDEX('Model 2'!EMBLEMFac1Fac3,MATCH($G94,'Model 2'!$A$22:$A$87,1),MATCH($B$8,'Model 2'!$D$21:$E$21,0))</f>
        <v>110.41444768734067</v>
      </c>
      <c r="L94" s="24">
        <f>INDEX('Model 2'!EMBLEMFac10Fac3,MATCH($G94,'Model 2'!$A$93:$A$158,1),MATCH($D$4,'Model 2'!$D$92:$H$92,0))</f>
        <v>1</v>
      </c>
      <c r="M94" s="24">
        <f t="shared" si="13"/>
        <v>0.93326440788510556</v>
      </c>
      <c r="N94" s="24">
        <f>INDEX('Model 2'!EMBLEMFac8Fac5,MATCH($H94,'Model 2'!$A$191:$A$210,1),MATCH($D$6,'Model 2'!$D$190:$F$190,0))</f>
        <v>2.4263708103875192</v>
      </c>
      <c r="O94" s="24">
        <f>INDEX('Model 2'!EMBLEMFac9Fac5,MATCH($H94,'Model 2'!$A$216:$A$235,1),MATCH($D$7,'Model 2'!$D$213:$H$213,0))</f>
        <v>1</v>
      </c>
      <c r="P94" s="24">
        <f>INDEX('Model 2'!EMBLEMFac7Fac3,MATCH($G94,'Model 2'!$A$241:$A$306,1),MATCH($D$8,'Model 2'!$D$240:$E$240,0))</f>
        <v>0.99499993503350947</v>
      </c>
      <c r="Q94" s="24">
        <f>INDEX('Model 2'!EMBLEMFac11Fac5,MATCH($H94,'Model 2'!$A$312:$A$331,1),MATCH($B$7,'Model 2'!$D$309:$F$309,0))</f>
        <v>1.0477435876842462</v>
      </c>
      <c r="R94" s="24">
        <f>INDEX('Model 2'!EMBLEMFac27Fac3,MATCH(G94,'Model 2'!$A$337:$A$402,1),MATCH($B$5,'Model 2'!$D$336:$X$336,0))</f>
        <v>1.0781475826515805</v>
      </c>
      <c r="S94" s="24">
        <f t="shared" si="11"/>
        <v>0.10861366347431484</v>
      </c>
    </row>
    <row r="95" spans="7:19" x14ac:dyDescent="0.3">
      <c r="G95" s="25">
        <f t="shared" si="15"/>
        <v>156</v>
      </c>
      <c r="H95" s="25">
        <f t="shared" si="15"/>
        <v>92</v>
      </c>
      <c r="I95" s="24">
        <f t="shared" si="14"/>
        <v>3.8649190714287626E-4</v>
      </c>
      <c r="J95" s="24">
        <f t="shared" si="14"/>
        <v>1</v>
      </c>
      <c r="K95" s="24">
        <f>INDEX('Model 2'!EMBLEMFac1Fac3,MATCH($G95,'Model 2'!$A$22:$A$87,1),MATCH($B$8,'Model 2'!$D$21:$E$21,0))</f>
        <v>110.41444768734067</v>
      </c>
      <c r="L95" s="24">
        <f>INDEX('Model 2'!EMBLEMFac10Fac3,MATCH($G95,'Model 2'!$A$93:$A$158,1),MATCH($D$4,'Model 2'!$D$92:$H$92,0))</f>
        <v>1</v>
      </c>
      <c r="M95" s="24">
        <f t="shared" si="13"/>
        <v>0.93326440788510556</v>
      </c>
      <c r="N95" s="24">
        <f>INDEX('Model 2'!EMBLEMFac8Fac5,MATCH($H95,'Model 2'!$A$191:$A$210,1),MATCH($D$6,'Model 2'!$D$190:$F$190,0))</f>
        <v>2.4263708103875192</v>
      </c>
      <c r="O95" s="24">
        <f>INDEX('Model 2'!EMBLEMFac9Fac5,MATCH($H95,'Model 2'!$A$216:$A$235,1),MATCH($D$7,'Model 2'!$D$213:$H$213,0))</f>
        <v>1</v>
      </c>
      <c r="P95" s="24">
        <f>INDEX('Model 2'!EMBLEMFac7Fac3,MATCH($G95,'Model 2'!$A$241:$A$306,1),MATCH($D$8,'Model 2'!$D$240:$E$240,0))</f>
        <v>0.99499993503350947</v>
      </c>
      <c r="Q95" s="24">
        <f>INDEX('Model 2'!EMBLEMFac11Fac5,MATCH($H95,'Model 2'!$A$312:$A$331,1),MATCH($B$7,'Model 2'!$D$309:$F$309,0))</f>
        <v>1.0477435876842462</v>
      </c>
      <c r="R95" s="24">
        <f>INDEX('Model 2'!EMBLEMFac27Fac3,MATCH(G95,'Model 2'!$A$337:$A$402,1),MATCH($B$5,'Model 2'!$D$336:$X$336,0))</f>
        <v>1.0781475826515805</v>
      </c>
      <c r="S95" s="24">
        <f t="shared" si="11"/>
        <v>0.10861366347431484</v>
      </c>
    </row>
    <row r="96" spans="7:19" x14ac:dyDescent="0.3">
      <c r="G96" s="25">
        <f t="shared" si="15"/>
        <v>157</v>
      </c>
      <c r="H96" s="25">
        <f t="shared" si="15"/>
        <v>93</v>
      </c>
      <c r="I96" s="24">
        <f t="shared" si="14"/>
        <v>3.8649190714287626E-4</v>
      </c>
      <c r="J96" s="24">
        <f t="shared" si="14"/>
        <v>1</v>
      </c>
      <c r="K96" s="24">
        <f>INDEX('Model 2'!EMBLEMFac1Fac3,MATCH($G96,'Model 2'!$A$22:$A$87,1),MATCH($B$8,'Model 2'!$D$21:$E$21,0))</f>
        <v>110.41444768734067</v>
      </c>
      <c r="L96" s="24">
        <f>INDEX('Model 2'!EMBLEMFac10Fac3,MATCH($G96,'Model 2'!$A$93:$A$158,1),MATCH($D$4,'Model 2'!$D$92:$H$92,0))</f>
        <v>1</v>
      </c>
      <c r="M96" s="24">
        <f t="shared" si="13"/>
        <v>0.93326440788510556</v>
      </c>
      <c r="N96" s="24">
        <f>INDEX('Model 2'!EMBLEMFac8Fac5,MATCH($H96,'Model 2'!$A$191:$A$210,1),MATCH($D$6,'Model 2'!$D$190:$F$190,0))</f>
        <v>2.4263708103875192</v>
      </c>
      <c r="O96" s="24">
        <f>INDEX('Model 2'!EMBLEMFac9Fac5,MATCH($H96,'Model 2'!$A$216:$A$235,1),MATCH($D$7,'Model 2'!$D$213:$H$213,0))</f>
        <v>1</v>
      </c>
      <c r="P96" s="24">
        <f>INDEX('Model 2'!EMBLEMFac7Fac3,MATCH($G96,'Model 2'!$A$241:$A$306,1),MATCH($D$8,'Model 2'!$D$240:$E$240,0))</f>
        <v>0.99499993503350947</v>
      </c>
      <c r="Q96" s="24">
        <f>INDEX('Model 2'!EMBLEMFac11Fac5,MATCH($H96,'Model 2'!$A$312:$A$331,1),MATCH($B$7,'Model 2'!$D$309:$F$309,0))</f>
        <v>1.0477435876842462</v>
      </c>
      <c r="R96" s="24">
        <f>INDEX('Model 2'!EMBLEMFac27Fac3,MATCH(G96,'Model 2'!$A$337:$A$402,1),MATCH($B$5,'Model 2'!$D$336:$X$336,0))</f>
        <v>1.0781475826515805</v>
      </c>
      <c r="S96" s="24">
        <f t="shared" si="11"/>
        <v>0.10861366347431484</v>
      </c>
    </row>
    <row r="97" spans="7:19" x14ac:dyDescent="0.3">
      <c r="G97" s="25">
        <f t="shared" si="15"/>
        <v>158</v>
      </c>
      <c r="H97" s="25">
        <f t="shared" si="15"/>
        <v>94</v>
      </c>
      <c r="I97" s="24">
        <f t="shared" si="14"/>
        <v>3.8649190714287626E-4</v>
      </c>
      <c r="J97" s="24">
        <f t="shared" si="14"/>
        <v>1</v>
      </c>
      <c r="K97" s="24">
        <f>INDEX('Model 2'!EMBLEMFac1Fac3,MATCH($G97,'Model 2'!$A$22:$A$87,1),MATCH($B$8,'Model 2'!$D$21:$E$21,0))</f>
        <v>110.41444768734067</v>
      </c>
      <c r="L97" s="24">
        <f>INDEX('Model 2'!EMBLEMFac10Fac3,MATCH($G97,'Model 2'!$A$93:$A$158,1),MATCH($D$4,'Model 2'!$D$92:$H$92,0))</f>
        <v>1</v>
      </c>
      <c r="M97" s="24">
        <f t="shared" si="13"/>
        <v>0.93326440788510556</v>
      </c>
      <c r="N97" s="24">
        <f>INDEX('Model 2'!EMBLEMFac8Fac5,MATCH($H97,'Model 2'!$A$191:$A$210,1),MATCH($D$6,'Model 2'!$D$190:$F$190,0))</f>
        <v>2.4263708103875192</v>
      </c>
      <c r="O97" s="24">
        <f>INDEX('Model 2'!EMBLEMFac9Fac5,MATCH($H97,'Model 2'!$A$216:$A$235,1),MATCH($D$7,'Model 2'!$D$213:$H$213,0))</f>
        <v>1</v>
      </c>
      <c r="P97" s="24">
        <f>INDEX('Model 2'!EMBLEMFac7Fac3,MATCH($G97,'Model 2'!$A$241:$A$306,1),MATCH($D$8,'Model 2'!$D$240:$E$240,0))</f>
        <v>0.99499993503350947</v>
      </c>
      <c r="Q97" s="24">
        <f>INDEX('Model 2'!EMBLEMFac11Fac5,MATCH($H97,'Model 2'!$A$312:$A$331,1),MATCH($B$7,'Model 2'!$D$309:$F$309,0))</f>
        <v>1.0477435876842462</v>
      </c>
      <c r="R97" s="24">
        <f>INDEX('Model 2'!EMBLEMFac27Fac3,MATCH(G97,'Model 2'!$A$337:$A$402,1),MATCH($B$5,'Model 2'!$D$336:$X$336,0))</f>
        <v>1.0781475826515805</v>
      </c>
      <c r="S97" s="24">
        <f t="shared" si="11"/>
        <v>0.10861366347431484</v>
      </c>
    </row>
    <row r="98" spans="7:19" x14ac:dyDescent="0.3">
      <c r="G98" s="25">
        <f t="shared" si="15"/>
        <v>159</v>
      </c>
      <c r="H98" s="25">
        <f t="shared" si="15"/>
        <v>95</v>
      </c>
      <c r="I98" s="24">
        <f t="shared" si="14"/>
        <v>3.8649190714287626E-4</v>
      </c>
      <c r="J98" s="24">
        <f t="shared" si="14"/>
        <v>1</v>
      </c>
      <c r="K98" s="24">
        <f>INDEX('Model 2'!EMBLEMFac1Fac3,MATCH($G98,'Model 2'!$A$22:$A$87,1),MATCH($B$8,'Model 2'!$D$21:$E$21,0))</f>
        <v>110.41444768734067</v>
      </c>
      <c r="L98" s="24">
        <f>INDEX('Model 2'!EMBLEMFac10Fac3,MATCH($G98,'Model 2'!$A$93:$A$158,1),MATCH($D$4,'Model 2'!$D$92:$H$92,0))</f>
        <v>1</v>
      </c>
      <c r="M98" s="24">
        <f t="shared" si="13"/>
        <v>0.93326440788510556</v>
      </c>
      <c r="N98" s="24">
        <f>INDEX('Model 2'!EMBLEMFac8Fac5,MATCH($H98,'Model 2'!$A$191:$A$210,1),MATCH($D$6,'Model 2'!$D$190:$F$190,0))</f>
        <v>2.4263708103875192</v>
      </c>
      <c r="O98" s="24">
        <f>INDEX('Model 2'!EMBLEMFac9Fac5,MATCH($H98,'Model 2'!$A$216:$A$235,1),MATCH($D$7,'Model 2'!$D$213:$H$213,0))</f>
        <v>1</v>
      </c>
      <c r="P98" s="24">
        <f>INDEX('Model 2'!EMBLEMFac7Fac3,MATCH($G98,'Model 2'!$A$241:$A$306,1),MATCH($D$8,'Model 2'!$D$240:$E$240,0))</f>
        <v>0.99499993503350947</v>
      </c>
      <c r="Q98" s="24">
        <f>INDEX('Model 2'!EMBLEMFac11Fac5,MATCH($H98,'Model 2'!$A$312:$A$331,1),MATCH($B$7,'Model 2'!$D$309:$F$309,0))</f>
        <v>1.0477435876842462</v>
      </c>
      <c r="R98" s="24">
        <f>INDEX('Model 2'!EMBLEMFac27Fac3,MATCH(G98,'Model 2'!$A$337:$A$402,1),MATCH($B$5,'Model 2'!$D$336:$X$336,0))</f>
        <v>1.0781475826515805</v>
      </c>
      <c r="S98" s="24">
        <f t="shared" si="11"/>
        <v>0.10861366347431484</v>
      </c>
    </row>
    <row r="99" spans="7:19" x14ac:dyDescent="0.3">
      <c r="G99" s="25">
        <f t="shared" si="15"/>
        <v>160</v>
      </c>
      <c r="H99" s="25">
        <f t="shared" si="15"/>
        <v>96</v>
      </c>
      <c r="I99" s="24">
        <f t="shared" si="14"/>
        <v>3.8649190714287626E-4</v>
      </c>
      <c r="J99" s="24">
        <f t="shared" si="14"/>
        <v>1</v>
      </c>
      <c r="K99" s="24">
        <f>INDEX('Model 2'!EMBLEMFac1Fac3,MATCH($G99,'Model 2'!$A$22:$A$87,1),MATCH($B$8,'Model 2'!$D$21:$E$21,0))</f>
        <v>110.41444768734067</v>
      </c>
      <c r="L99" s="24">
        <f>INDEX('Model 2'!EMBLEMFac10Fac3,MATCH($G99,'Model 2'!$A$93:$A$158,1),MATCH($D$4,'Model 2'!$D$92:$H$92,0))</f>
        <v>1</v>
      </c>
      <c r="M99" s="24">
        <f t="shared" si="13"/>
        <v>0.93326440788510556</v>
      </c>
      <c r="N99" s="24">
        <f>INDEX('Model 2'!EMBLEMFac8Fac5,MATCH($H99,'Model 2'!$A$191:$A$210,1),MATCH($D$6,'Model 2'!$D$190:$F$190,0))</f>
        <v>2.4263708103875192</v>
      </c>
      <c r="O99" s="24">
        <f>INDEX('Model 2'!EMBLEMFac9Fac5,MATCH($H99,'Model 2'!$A$216:$A$235,1),MATCH($D$7,'Model 2'!$D$213:$H$213,0))</f>
        <v>1</v>
      </c>
      <c r="P99" s="24">
        <f>INDEX('Model 2'!EMBLEMFac7Fac3,MATCH($G99,'Model 2'!$A$241:$A$306,1),MATCH($D$8,'Model 2'!$D$240:$E$240,0))</f>
        <v>0.99499993503350947</v>
      </c>
      <c r="Q99" s="24">
        <f>INDEX('Model 2'!EMBLEMFac11Fac5,MATCH($H99,'Model 2'!$A$312:$A$331,1),MATCH($B$7,'Model 2'!$D$309:$F$309,0))</f>
        <v>1.0477435876842462</v>
      </c>
      <c r="R99" s="24">
        <f>INDEX('Model 2'!EMBLEMFac27Fac3,MATCH(G99,'Model 2'!$A$337:$A$402,1),MATCH($B$5,'Model 2'!$D$336:$X$336,0))</f>
        <v>1.0781475826515805</v>
      </c>
      <c r="S99" s="24">
        <f t="shared" si="11"/>
        <v>0.10861366347431484</v>
      </c>
    </row>
    <row r="100" spans="7:19" x14ac:dyDescent="0.3">
      <c r="G100" s="25">
        <f t="shared" si="15"/>
        <v>161</v>
      </c>
      <c r="H100" s="25">
        <f t="shared" si="15"/>
        <v>97</v>
      </c>
      <c r="I100" s="24">
        <f t="shared" si="14"/>
        <v>3.8649190714287626E-4</v>
      </c>
      <c r="J100" s="24">
        <f t="shared" si="14"/>
        <v>1</v>
      </c>
      <c r="K100" s="24">
        <f>INDEX('Model 2'!EMBLEMFac1Fac3,MATCH($G100,'Model 2'!$A$22:$A$87,1),MATCH($B$8,'Model 2'!$D$21:$E$21,0))</f>
        <v>110.41444768734067</v>
      </c>
      <c r="L100" s="24">
        <f>INDEX('Model 2'!EMBLEMFac10Fac3,MATCH($G100,'Model 2'!$A$93:$A$158,1),MATCH($D$4,'Model 2'!$D$92:$H$92,0))</f>
        <v>1</v>
      </c>
      <c r="M100" s="24">
        <f t="shared" si="13"/>
        <v>0.93326440788510556</v>
      </c>
      <c r="N100" s="24">
        <f>INDEX('Model 2'!EMBLEMFac8Fac5,MATCH($H100,'Model 2'!$A$191:$A$210,1),MATCH($D$6,'Model 2'!$D$190:$F$190,0))</f>
        <v>2.4263708103875192</v>
      </c>
      <c r="O100" s="24">
        <f>INDEX('Model 2'!EMBLEMFac9Fac5,MATCH($H100,'Model 2'!$A$216:$A$235,1),MATCH($D$7,'Model 2'!$D$213:$H$213,0))</f>
        <v>1</v>
      </c>
      <c r="P100" s="24">
        <f>INDEX('Model 2'!EMBLEMFac7Fac3,MATCH($G100,'Model 2'!$A$241:$A$306,1),MATCH($D$8,'Model 2'!$D$240:$E$240,0))</f>
        <v>0.99499993503350947</v>
      </c>
      <c r="Q100" s="24">
        <f>INDEX('Model 2'!EMBLEMFac11Fac5,MATCH($H100,'Model 2'!$A$312:$A$331,1),MATCH($B$7,'Model 2'!$D$309:$F$309,0))</f>
        <v>1.0477435876842462</v>
      </c>
      <c r="R100" s="24">
        <f>INDEX('Model 2'!EMBLEMFac27Fac3,MATCH(G100,'Model 2'!$A$337:$A$402,1),MATCH($B$5,'Model 2'!$D$336:$X$336,0))</f>
        <v>1.0781475826515805</v>
      </c>
      <c r="S100" s="24">
        <f t="shared" si="11"/>
        <v>0.10861366347431484</v>
      </c>
    </row>
    <row r="101" spans="7:19" x14ac:dyDescent="0.3">
      <c r="G101" s="25">
        <f t="shared" si="15"/>
        <v>162</v>
      </c>
      <c r="H101" s="25">
        <f t="shared" si="15"/>
        <v>98</v>
      </c>
      <c r="I101" s="24">
        <f t="shared" ref="I101:J116" si="16">I100</f>
        <v>3.8649190714287626E-4</v>
      </c>
      <c r="J101" s="24">
        <f t="shared" si="16"/>
        <v>1</v>
      </c>
      <c r="K101" s="24">
        <f>INDEX('Model 2'!EMBLEMFac1Fac3,MATCH($G101,'Model 2'!$A$22:$A$87,1),MATCH($B$8,'Model 2'!$D$21:$E$21,0))</f>
        <v>110.41444768734067</v>
      </c>
      <c r="L101" s="24">
        <f>INDEX('Model 2'!EMBLEMFac10Fac3,MATCH($G101,'Model 2'!$A$93:$A$158,1),MATCH($D$4,'Model 2'!$D$92:$H$92,0))</f>
        <v>1</v>
      </c>
      <c r="M101" s="24">
        <f t="shared" si="13"/>
        <v>0.93326440788510556</v>
      </c>
      <c r="N101" s="24">
        <f>INDEX('Model 2'!EMBLEMFac8Fac5,MATCH($H101,'Model 2'!$A$191:$A$210,1),MATCH($D$6,'Model 2'!$D$190:$F$190,0))</f>
        <v>2.4263708103875192</v>
      </c>
      <c r="O101" s="24">
        <f>INDEX('Model 2'!EMBLEMFac9Fac5,MATCH($H101,'Model 2'!$A$216:$A$235,1),MATCH($D$7,'Model 2'!$D$213:$H$213,0))</f>
        <v>1</v>
      </c>
      <c r="P101" s="24">
        <f>INDEX('Model 2'!EMBLEMFac7Fac3,MATCH($G101,'Model 2'!$A$241:$A$306,1),MATCH($D$8,'Model 2'!$D$240:$E$240,0))</f>
        <v>0.99499993503350947</v>
      </c>
      <c r="Q101" s="24">
        <f>INDEX('Model 2'!EMBLEMFac11Fac5,MATCH($H101,'Model 2'!$A$312:$A$331,1),MATCH($B$7,'Model 2'!$D$309:$F$309,0))</f>
        <v>1.0477435876842462</v>
      </c>
      <c r="R101" s="24">
        <f>INDEX('Model 2'!EMBLEMFac27Fac3,MATCH(G101,'Model 2'!$A$337:$A$402,1),MATCH($B$5,'Model 2'!$D$336:$X$336,0))</f>
        <v>1.0781475826515805</v>
      </c>
      <c r="S101" s="24">
        <f t="shared" si="11"/>
        <v>0.10861366347431484</v>
      </c>
    </row>
    <row r="102" spans="7:19" x14ac:dyDescent="0.3">
      <c r="G102" s="25">
        <f t="shared" ref="G102:H117" si="17">G101+1</f>
        <v>163</v>
      </c>
      <c r="H102" s="25">
        <f t="shared" si="17"/>
        <v>99</v>
      </c>
      <c r="I102" s="24">
        <f t="shared" si="16"/>
        <v>3.8649190714287626E-4</v>
      </c>
      <c r="J102" s="24">
        <f t="shared" si="16"/>
        <v>1</v>
      </c>
      <c r="K102" s="24">
        <f>INDEX('Model 2'!EMBLEMFac1Fac3,MATCH($G102,'Model 2'!$A$22:$A$87,1),MATCH($B$8,'Model 2'!$D$21:$E$21,0))</f>
        <v>110.41444768734067</v>
      </c>
      <c r="L102" s="24">
        <f>INDEX('Model 2'!EMBLEMFac10Fac3,MATCH($G102,'Model 2'!$A$93:$A$158,1),MATCH($D$4,'Model 2'!$D$92:$H$92,0))</f>
        <v>1</v>
      </c>
      <c r="M102" s="24">
        <f t="shared" si="13"/>
        <v>0.93326440788510556</v>
      </c>
      <c r="N102" s="24">
        <f>INDEX('Model 2'!EMBLEMFac8Fac5,MATCH($H102,'Model 2'!$A$191:$A$210,1),MATCH($D$6,'Model 2'!$D$190:$F$190,0))</f>
        <v>2.4263708103875192</v>
      </c>
      <c r="O102" s="24">
        <f>INDEX('Model 2'!EMBLEMFac9Fac5,MATCH($H102,'Model 2'!$A$216:$A$235,1),MATCH($D$7,'Model 2'!$D$213:$H$213,0))</f>
        <v>1</v>
      </c>
      <c r="P102" s="24">
        <f>INDEX('Model 2'!EMBLEMFac7Fac3,MATCH($G102,'Model 2'!$A$241:$A$306,1),MATCH($D$8,'Model 2'!$D$240:$E$240,0))</f>
        <v>0.99499993503350947</v>
      </c>
      <c r="Q102" s="24">
        <f>INDEX('Model 2'!EMBLEMFac11Fac5,MATCH($H102,'Model 2'!$A$312:$A$331,1),MATCH($B$7,'Model 2'!$D$309:$F$309,0))</f>
        <v>1.0477435876842462</v>
      </c>
      <c r="R102" s="24">
        <f>INDEX('Model 2'!EMBLEMFac27Fac3,MATCH(G102,'Model 2'!$A$337:$A$402,1),MATCH($B$5,'Model 2'!$D$336:$X$336,0))</f>
        <v>1.0781475826515805</v>
      </c>
      <c r="S102" s="24">
        <f t="shared" si="11"/>
        <v>0.10861366347431484</v>
      </c>
    </row>
    <row r="103" spans="7:19" x14ac:dyDescent="0.3">
      <c r="G103" s="25">
        <f t="shared" si="17"/>
        <v>164</v>
      </c>
      <c r="H103" s="25">
        <f t="shared" si="17"/>
        <v>100</v>
      </c>
      <c r="I103" s="24">
        <f t="shared" si="16"/>
        <v>3.8649190714287626E-4</v>
      </c>
      <c r="J103" s="24">
        <f t="shared" si="16"/>
        <v>1</v>
      </c>
      <c r="K103" s="24">
        <f>INDEX('Model 2'!EMBLEMFac1Fac3,MATCH($G103,'Model 2'!$A$22:$A$87,1),MATCH($B$8,'Model 2'!$D$21:$E$21,0))</f>
        <v>110.41444768734067</v>
      </c>
      <c r="L103" s="24">
        <f>INDEX('Model 2'!EMBLEMFac10Fac3,MATCH($G103,'Model 2'!$A$93:$A$158,1),MATCH($D$4,'Model 2'!$D$92:$H$92,0))</f>
        <v>1</v>
      </c>
      <c r="M103" s="24">
        <f t="shared" si="13"/>
        <v>0.93326440788510556</v>
      </c>
      <c r="N103" s="24">
        <f>INDEX('Model 2'!EMBLEMFac8Fac5,MATCH($H103,'Model 2'!$A$191:$A$210,1),MATCH($D$6,'Model 2'!$D$190:$F$190,0))</f>
        <v>2.4263708103875192</v>
      </c>
      <c r="O103" s="24">
        <f>INDEX('Model 2'!EMBLEMFac9Fac5,MATCH($H103,'Model 2'!$A$216:$A$235,1),MATCH($D$7,'Model 2'!$D$213:$H$213,0))</f>
        <v>1</v>
      </c>
      <c r="P103" s="24">
        <f>INDEX('Model 2'!EMBLEMFac7Fac3,MATCH($G103,'Model 2'!$A$241:$A$306,1),MATCH($D$8,'Model 2'!$D$240:$E$240,0))</f>
        <v>0.99499993503350947</v>
      </c>
      <c r="Q103" s="24">
        <f>INDEX('Model 2'!EMBLEMFac11Fac5,MATCH($H103,'Model 2'!$A$312:$A$331,1),MATCH($B$7,'Model 2'!$D$309:$F$309,0))</f>
        <v>1.0477435876842462</v>
      </c>
      <c r="R103" s="24">
        <f>INDEX('Model 2'!EMBLEMFac27Fac3,MATCH(G103,'Model 2'!$A$337:$A$402,1),MATCH($B$5,'Model 2'!$D$336:$X$336,0))</f>
        <v>1.0781475826515805</v>
      </c>
      <c r="S103" s="24">
        <f t="shared" si="11"/>
        <v>0.10861366347431484</v>
      </c>
    </row>
    <row r="104" spans="7:19" x14ac:dyDescent="0.3">
      <c r="G104" s="25">
        <f t="shared" si="17"/>
        <v>165</v>
      </c>
      <c r="H104" s="25">
        <f t="shared" si="17"/>
        <v>101</v>
      </c>
      <c r="I104" s="24">
        <f t="shared" si="16"/>
        <v>3.8649190714287626E-4</v>
      </c>
      <c r="J104" s="24">
        <f t="shared" si="16"/>
        <v>1</v>
      </c>
      <c r="K104" s="24">
        <f>INDEX('Model 2'!EMBLEMFac1Fac3,MATCH($G104,'Model 2'!$A$22:$A$87,1),MATCH($B$8,'Model 2'!$D$21:$E$21,0))</f>
        <v>110.41444768734067</v>
      </c>
      <c r="L104" s="24">
        <f>INDEX('Model 2'!EMBLEMFac10Fac3,MATCH($G104,'Model 2'!$A$93:$A$158,1),MATCH($D$4,'Model 2'!$D$92:$H$92,0))</f>
        <v>1</v>
      </c>
      <c r="M104" s="24">
        <f t="shared" si="13"/>
        <v>0.93326440788510556</v>
      </c>
      <c r="N104" s="24">
        <f>INDEX('Model 2'!EMBLEMFac8Fac5,MATCH($H104,'Model 2'!$A$191:$A$210,1),MATCH($D$6,'Model 2'!$D$190:$F$190,0))</f>
        <v>2.4263708103875192</v>
      </c>
      <c r="O104" s="24">
        <f>INDEX('Model 2'!EMBLEMFac9Fac5,MATCH($H104,'Model 2'!$A$216:$A$235,1),MATCH($D$7,'Model 2'!$D$213:$H$213,0))</f>
        <v>1</v>
      </c>
      <c r="P104" s="24">
        <f>INDEX('Model 2'!EMBLEMFac7Fac3,MATCH($G104,'Model 2'!$A$241:$A$306,1),MATCH($D$8,'Model 2'!$D$240:$E$240,0))</f>
        <v>0.99499993503350947</v>
      </c>
      <c r="Q104" s="24">
        <f>INDEX('Model 2'!EMBLEMFac11Fac5,MATCH($H104,'Model 2'!$A$312:$A$331,1),MATCH($B$7,'Model 2'!$D$309:$F$309,0))</f>
        <v>1.0477435876842462</v>
      </c>
      <c r="R104" s="24">
        <f>INDEX('Model 2'!EMBLEMFac27Fac3,MATCH(G104,'Model 2'!$A$337:$A$402,1),MATCH($B$5,'Model 2'!$D$336:$X$336,0))</f>
        <v>1.0781475826515805</v>
      </c>
      <c r="S104" s="24">
        <f t="shared" si="11"/>
        <v>0.10861366347431484</v>
      </c>
    </row>
    <row r="105" spans="7:19" x14ac:dyDescent="0.3">
      <c r="G105" s="25">
        <f t="shared" si="17"/>
        <v>166</v>
      </c>
      <c r="H105" s="25">
        <f t="shared" si="17"/>
        <v>102</v>
      </c>
      <c r="I105" s="24">
        <f t="shared" si="16"/>
        <v>3.8649190714287626E-4</v>
      </c>
      <c r="J105" s="24">
        <f t="shared" si="16"/>
        <v>1</v>
      </c>
      <c r="K105" s="24">
        <f>INDEX('Model 2'!EMBLEMFac1Fac3,MATCH($G105,'Model 2'!$A$22:$A$87,1),MATCH($B$8,'Model 2'!$D$21:$E$21,0))</f>
        <v>110.41444768734067</v>
      </c>
      <c r="L105" s="24">
        <f>INDEX('Model 2'!EMBLEMFac10Fac3,MATCH($G105,'Model 2'!$A$93:$A$158,1),MATCH($D$4,'Model 2'!$D$92:$H$92,0))</f>
        <v>1</v>
      </c>
      <c r="M105" s="24">
        <f t="shared" si="13"/>
        <v>0.93326440788510556</v>
      </c>
      <c r="N105" s="24">
        <f>INDEX('Model 2'!EMBLEMFac8Fac5,MATCH($H105,'Model 2'!$A$191:$A$210,1),MATCH($D$6,'Model 2'!$D$190:$F$190,0))</f>
        <v>2.4263708103875192</v>
      </c>
      <c r="O105" s="24">
        <f>INDEX('Model 2'!EMBLEMFac9Fac5,MATCH($H105,'Model 2'!$A$216:$A$235,1),MATCH($D$7,'Model 2'!$D$213:$H$213,0))</f>
        <v>1</v>
      </c>
      <c r="P105" s="24">
        <f>INDEX('Model 2'!EMBLEMFac7Fac3,MATCH($G105,'Model 2'!$A$241:$A$306,1),MATCH($D$8,'Model 2'!$D$240:$E$240,0))</f>
        <v>0.99499993503350947</v>
      </c>
      <c r="Q105" s="24">
        <f>INDEX('Model 2'!EMBLEMFac11Fac5,MATCH($H105,'Model 2'!$A$312:$A$331,1),MATCH($B$7,'Model 2'!$D$309:$F$309,0))</f>
        <v>1.0477435876842462</v>
      </c>
      <c r="R105" s="24">
        <f>INDEX('Model 2'!EMBLEMFac27Fac3,MATCH(G105,'Model 2'!$A$337:$A$402,1),MATCH($B$5,'Model 2'!$D$336:$X$336,0))</f>
        <v>1.0781475826515805</v>
      </c>
      <c r="S105" s="24">
        <f t="shared" si="11"/>
        <v>0.10861366347431484</v>
      </c>
    </row>
    <row r="106" spans="7:19" x14ac:dyDescent="0.3">
      <c r="G106" s="25">
        <f t="shared" si="17"/>
        <v>167</v>
      </c>
      <c r="H106" s="25">
        <f t="shared" si="17"/>
        <v>103</v>
      </c>
      <c r="I106" s="24">
        <f t="shared" si="16"/>
        <v>3.8649190714287626E-4</v>
      </c>
      <c r="J106" s="24">
        <f t="shared" si="16"/>
        <v>1</v>
      </c>
      <c r="K106" s="24">
        <f>INDEX('Model 2'!EMBLEMFac1Fac3,MATCH($G106,'Model 2'!$A$22:$A$87,1),MATCH($B$8,'Model 2'!$D$21:$E$21,0))</f>
        <v>110.41444768734067</v>
      </c>
      <c r="L106" s="24">
        <f>INDEX('Model 2'!EMBLEMFac10Fac3,MATCH($G106,'Model 2'!$A$93:$A$158,1),MATCH($D$4,'Model 2'!$D$92:$H$92,0))</f>
        <v>1</v>
      </c>
      <c r="M106" s="24">
        <f t="shared" si="13"/>
        <v>0.93326440788510556</v>
      </c>
      <c r="N106" s="24">
        <f>INDEX('Model 2'!EMBLEMFac8Fac5,MATCH($H106,'Model 2'!$A$191:$A$210,1),MATCH($D$6,'Model 2'!$D$190:$F$190,0))</f>
        <v>2.4263708103875192</v>
      </c>
      <c r="O106" s="24">
        <f>INDEX('Model 2'!EMBLEMFac9Fac5,MATCH($H106,'Model 2'!$A$216:$A$235,1),MATCH($D$7,'Model 2'!$D$213:$H$213,0))</f>
        <v>1</v>
      </c>
      <c r="P106" s="24">
        <f>INDEX('Model 2'!EMBLEMFac7Fac3,MATCH($G106,'Model 2'!$A$241:$A$306,1),MATCH($D$8,'Model 2'!$D$240:$E$240,0))</f>
        <v>0.99499993503350947</v>
      </c>
      <c r="Q106" s="24">
        <f>INDEX('Model 2'!EMBLEMFac11Fac5,MATCH($H106,'Model 2'!$A$312:$A$331,1),MATCH($B$7,'Model 2'!$D$309:$F$309,0))</f>
        <v>1.0477435876842462</v>
      </c>
      <c r="R106" s="24">
        <f>INDEX('Model 2'!EMBLEMFac27Fac3,MATCH(G106,'Model 2'!$A$337:$A$402,1),MATCH($B$5,'Model 2'!$D$336:$X$336,0))</f>
        <v>1.0781475826515805</v>
      </c>
      <c r="S106" s="24">
        <f t="shared" si="11"/>
        <v>0.10861366347431484</v>
      </c>
    </row>
    <row r="107" spans="7:19" x14ac:dyDescent="0.3">
      <c r="G107" s="25">
        <f t="shared" si="17"/>
        <v>168</v>
      </c>
      <c r="H107" s="25">
        <f t="shared" si="17"/>
        <v>104</v>
      </c>
      <c r="I107" s="24">
        <f t="shared" si="16"/>
        <v>3.8649190714287626E-4</v>
      </c>
      <c r="J107" s="24">
        <f t="shared" si="16"/>
        <v>1</v>
      </c>
      <c r="K107" s="24">
        <f>INDEX('Model 2'!EMBLEMFac1Fac3,MATCH($G107,'Model 2'!$A$22:$A$87,1),MATCH($B$8,'Model 2'!$D$21:$E$21,0))</f>
        <v>110.41444768734067</v>
      </c>
      <c r="L107" s="24">
        <f>INDEX('Model 2'!EMBLEMFac10Fac3,MATCH($G107,'Model 2'!$A$93:$A$158,1),MATCH($D$4,'Model 2'!$D$92:$H$92,0))</f>
        <v>1</v>
      </c>
      <c r="M107" s="24">
        <f t="shared" si="13"/>
        <v>0.93326440788510556</v>
      </c>
      <c r="N107" s="24">
        <f>INDEX('Model 2'!EMBLEMFac8Fac5,MATCH($H107,'Model 2'!$A$191:$A$210,1),MATCH($D$6,'Model 2'!$D$190:$F$190,0))</f>
        <v>2.4263708103875192</v>
      </c>
      <c r="O107" s="24">
        <f>INDEX('Model 2'!EMBLEMFac9Fac5,MATCH($H107,'Model 2'!$A$216:$A$235,1),MATCH($D$7,'Model 2'!$D$213:$H$213,0))</f>
        <v>1</v>
      </c>
      <c r="P107" s="24">
        <f>INDEX('Model 2'!EMBLEMFac7Fac3,MATCH($G107,'Model 2'!$A$241:$A$306,1),MATCH($D$8,'Model 2'!$D$240:$E$240,0))</f>
        <v>0.99499993503350947</v>
      </c>
      <c r="Q107" s="24">
        <f>INDEX('Model 2'!EMBLEMFac11Fac5,MATCH($H107,'Model 2'!$A$312:$A$331,1),MATCH($B$7,'Model 2'!$D$309:$F$309,0))</f>
        <v>1.0477435876842462</v>
      </c>
      <c r="R107" s="24">
        <f>INDEX('Model 2'!EMBLEMFac27Fac3,MATCH(G107,'Model 2'!$A$337:$A$402,1),MATCH($B$5,'Model 2'!$D$336:$X$336,0))</f>
        <v>1.0781475826515805</v>
      </c>
      <c r="S107" s="24">
        <f t="shared" si="11"/>
        <v>0.10861366347431484</v>
      </c>
    </row>
    <row r="108" spans="7:19" x14ac:dyDescent="0.3">
      <c r="G108" s="25">
        <f t="shared" si="17"/>
        <v>169</v>
      </c>
      <c r="H108" s="25">
        <f t="shared" si="17"/>
        <v>105</v>
      </c>
      <c r="I108" s="24">
        <f t="shared" si="16"/>
        <v>3.8649190714287626E-4</v>
      </c>
      <c r="J108" s="24">
        <f t="shared" si="16"/>
        <v>1</v>
      </c>
      <c r="K108" s="24">
        <f>INDEX('Model 2'!EMBLEMFac1Fac3,MATCH($G108,'Model 2'!$A$22:$A$87,1),MATCH($B$8,'Model 2'!$D$21:$E$21,0))</f>
        <v>110.41444768734067</v>
      </c>
      <c r="L108" s="24">
        <f>INDEX('Model 2'!EMBLEMFac10Fac3,MATCH($G108,'Model 2'!$A$93:$A$158,1),MATCH($D$4,'Model 2'!$D$92:$H$92,0))</f>
        <v>1</v>
      </c>
      <c r="M108" s="24">
        <f t="shared" si="13"/>
        <v>0.93326440788510556</v>
      </c>
      <c r="N108" s="24">
        <f>INDEX('Model 2'!EMBLEMFac8Fac5,MATCH($H108,'Model 2'!$A$191:$A$210,1),MATCH($D$6,'Model 2'!$D$190:$F$190,0))</f>
        <v>2.4263708103875192</v>
      </c>
      <c r="O108" s="24">
        <f>INDEX('Model 2'!EMBLEMFac9Fac5,MATCH($H108,'Model 2'!$A$216:$A$235,1),MATCH($D$7,'Model 2'!$D$213:$H$213,0))</f>
        <v>1</v>
      </c>
      <c r="P108" s="24">
        <f>INDEX('Model 2'!EMBLEMFac7Fac3,MATCH($G108,'Model 2'!$A$241:$A$306,1),MATCH($D$8,'Model 2'!$D$240:$E$240,0))</f>
        <v>0.99499993503350947</v>
      </c>
      <c r="Q108" s="24">
        <f>INDEX('Model 2'!EMBLEMFac11Fac5,MATCH($H108,'Model 2'!$A$312:$A$331,1),MATCH($B$7,'Model 2'!$D$309:$F$309,0))</f>
        <v>1.0477435876842462</v>
      </c>
      <c r="R108" s="24">
        <f>INDEX('Model 2'!EMBLEMFac27Fac3,MATCH(G108,'Model 2'!$A$337:$A$402,1),MATCH($B$5,'Model 2'!$D$336:$X$336,0))</f>
        <v>1.0781475826515805</v>
      </c>
      <c r="S108" s="24">
        <f t="shared" si="11"/>
        <v>0.10861366347431484</v>
      </c>
    </row>
    <row r="109" spans="7:19" x14ac:dyDescent="0.3">
      <c r="G109" s="25">
        <f t="shared" si="17"/>
        <v>170</v>
      </c>
      <c r="H109" s="25">
        <f t="shared" si="17"/>
        <v>106</v>
      </c>
      <c r="I109" s="24">
        <f t="shared" si="16"/>
        <v>3.8649190714287626E-4</v>
      </c>
      <c r="J109" s="24">
        <f t="shared" si="16"/>
        <v>1</v>
      </c>
      <c r="K109" s="24">
        <f>INDEX('Model 2'!EMBLEMFac1Fac3,MATCH($G109,'Model 2'!$A$22:$A$87,1),MATCH($B$8,'Model 2'!$D$21:$E$21,0))</f>
        <v>110.41444768734067</v>
      </c>
      <c r="L109" s="24">
        <f>INDEX('Model 2'!EMBLEMFac10Fac3,MATCH($G109,'Model 2'!$A$93:$A$158,1),MATCH($D$4,'Model 2'!$D$92:$H$92,0))</f>
        <v>1</v>
      </c>
      <c r="M109" s="24">
        <f t="shared" si="13"/>
        <v>0.93326440788510556</v>
      </c>
      <c r="N109" s="24">
        <f>INDEX('Model 2'!EMBLEMFac8Fac5,MATCH($H109,'Model 2'!$A$191:$A$210,1),MATCH($D$6,'Model 2'!$D$190:$F$190,0))</f>
        <v>2.4263708103875192</v>
      </c>
      <c r="O109" s="24">
        <f>INDEX('Model 2'!EMBLEMFac9Fac5,MATCH($H109,'Model 2'!$A$216:$A$235,1),MATCH($D$7,'Model 2'!$D$213:$H$213,0))</f>
        <v>1</v>
      </c>
      <c r="P109" s="24">
        <f>INDEX('Model 2'!EMBLEMFac7Fac3,MATCH($G109,'Model 2'!$A$241:$A$306,1),MATCH($D$8,'Model 2'!$D$240:$E$240,0))</f>
        <v>0.99499993503350947</v>
      </c>
      <c r="Q109" s="24">
        <f>INDEX('Model 2'!EMBLEMFac11Fac5,MATCH($H109,'Model 2'!$A$312:$A$331,1),MATCH($B$7,'Model 2'!$D$309:$F$309,0))</f>
        <v>1.0477435876842462</v>
      </c>
      <c r="R109" s="24">
        <f>INDEX('Model 2'!EMBLEMFac27Fac3,MATCH(G109,'Model 2'!$A$337:$A$402,1),MATCH($B$5,'Model 2'!$D$336:$X$336,0))</f>
        <v>1.0781475826515805</v>
      </c>
      <c r="S109" s="24">
        <f t="shared" si="11"/>
        <v>0.10861366347431484</v>
      </c>
    </row>
    <row r="110" spans="7:19" x14ac:dyDescent="0.3">
      <c r="G110" s="25">
        <f t="shared" si="17"/>
        <v>171</v>
      </c>
      <c r="H110" s="25">
        <f t="shared" si="17"/>
        <v>107</v>
      </c>
      <c r="I110" s="24">
        <f t="shared" si="16"/>
        <v>3.8649190714287626E-4</v>
      </c>
      <c r="J110" s="24">
        <f t="shared" si="16"/>
        <v>1</v>
      </c>
      <c r="K110" s="24">
        <f>INDEX('Model 2'!EMBLEMFac1Fac3,MATCH($G110,'Model 2'!$A$22:$A$87,1),MATCH($B$8,'Model 2'!$D$21:$E$21,0))</f>
        <v>110.41444768734067</v>
      </c>
      <c r="L110" s="24">
        <f>INDEX('Model 2'!EMBLEMFac10Fac3,MATCH($G110,'Model 2'!$A$93:$A$158,1),MATCH($D$4,'Model 2'!$D$92:$H$92,0))</f>
        <v>1</v>
      </c>
      <c r="M110" s="24">
        <f t="shared" si="13"/>
        <v>0.93326440788510556</v>
      </c>
      <c r="N110" s="24">
        <f>INDEX('Model 2'!EMBLEMFac8Fac5,MATCH($H110,'Model 2'!$A$191:$A$210,1),MATCH($D$6,'Model 2'!$D$190:$F$190,0))</f>
        <v>2.4263708103875192</v>
      </c>
      <c r="O110" s="24">
        <f>INDEX('Model 2'!EMBLEMFac9Fac5,MATCH($H110,'Model 2'!$A$216:$A$235,1),MATCH($D$7,'Model 2'!$D$213:$H$213,0))</f>
        <v>1</v>
      </c>
      <c r="P110" s="24">
        <f>INDEX('Model 2'!EMBLEMFac7Fac3,MATCH($G110,'Model 2'!$A$241:$A$306,1),MATCH($D$8,'Model 2'!$D$240:$E$240,0))</f>
        <v>0.99499993503350947</v>
      </c>
      <c r="Q110" s="24">
        <f>INDEX('Model 2'!EMBLEMFac11Fac5,MATCH($H110,'Model 2'!$A$312:$A$331,1),MATCH($B$7,'Model 2'!$D$309:$F$309,0))</f>
        <v>1.0477435876842462</v>
      </c>
      <c r="R110" s="24">
        <f>INDEX('Model 2'!EMBLEMFac27Fac3,MATCH(G110,'Model 2'!$A$337:$A$402,1),MATCH($B$5,'Model 2'!$D$336:$X$336,0))</f>
        <v>1.0781475826515805</v>
      </c>
      <c r="S110" s="24">
        <f t="shared" si="11"/>
        <v>0.10861366347431484</v>
      </c>
    </row>
    <row r="111" spans="7:19" x14ac:dyDescent="0.3">
      <c r="G111" s="25">
        <f t="shared" si="17"/>
        <v>172</v>
      </c>
      <c r="H111" s="25">
        <f t="shared" si="17"/>
        <v>108</v>
      </c>
      <c r="I111" s="24">
        <f t="shared" si="16"/>
        <v>3.8649190714287626E-4</v>
      </c>
      <c r="J111" s="24">
        <f t="shared" si="16"/>
        <v>1</v>
      </c>
      <c r="K111" s="24">
        <f>INDEX('Model 2'!EMBLEMFac1Fac3,MATCH($G111,'Model 2'!$A$22:$A$87,1),MATCH($B$8,'Model 2'!$D$21:$E$21,0))</f>
        <v>110.41444768734067</v>
      </c>
      <c r="L111" s="24">
        <f>INDEX('Model 2'!EMBLEMFac10Fac3,MATCH($G111,'Model 2'!$A$93:$A$158,1),MATCH($D$4,'Model 2'!$D$92:$H$92,0))</f>
        <v>1</v>
      </c>
      <c r="M111" s="24">
        <f t="shared" si="13"/>
        <v>0.93326440788510556</v>
      </c>
      <c r="N111" s="24">
        <f>INDEX('Model 2'!EMBLEMFac8Fac5,MATCH($H111,'Model 2'!$A$191:$A$210,1),MATCH($D$6,'Model 2'!$D$190:$F$190,0))</f>
        <v>2.4263708103875192</v>
      </c>
      <c r="O111" s="24">
        <f>INDEX('Model 2'!EMBLEMFac9Fac5,MATCH($H111,'Model 2'!$A$216:$A$235,1),MATCH($D$7,'Model 2'!$D$213:$H$213,0))</f>
        <v>1</v>
      </c>
      <c r="P111" s="24">
        <f>INDEX('Model 2'!EMBLEMFac7Fac3,MATCH($G111,'Model 2'!$A$241:$A$306,1),MATCH($D$8,'Model 2'!$D$240:$E$240,0))</f>
        <v>0.99499993503350947</v>
      </c>
      <c r="Q111" s="24">
        <f>INDEX('Model 2'!EMBLEMFac11Fac5,MATCH($H111,'Model 2'!$A$312:$A$331,1),MATCH($B$7,'Model 2'!$D$309:$F$309,0))</f>
        <v>1.0477435876842462</v>
      </c>
      <c r="R111" s="24">
        <f>INDEX('Model 2'!EMBLEMFac27Fac3,MATCH(G111,'Model 2'!$A$337:$A$402,1),MATCH($B$5,'Model 2'!$D$336:$X$336,0))</f>
        <v>1.0781475826515805</v>
      </c>
      <c r="S111" s="24">
        <f t="shared" si="11"/>
        <v>0.10861366347431484</v>
      </c>
    </row>
    <row r="112" spans="7:19" x14ac:dyDescent="0.3">
      <c r="G112" s="25">
        <f t="shared" si="17"/>
        <v>173</v>
      </c>
      <c r="H112" s="25">
        <f t="shared" si="17"/>
        <v>109</v>
      </c>
      <c r="I112" s="24">
        <f t="shared" si="16"/>
        <v>3.8649190714287626E-4</v>
      </c>
      <c r="J112" s="24">
        <f t="shared" si="16"/>
        <v>1</v>
      </c>
      <c r="K112" s="24">
        <f>INDEX('Model 2'!EMBLEMFac1Fac3,MATCH($G112,'Model 2'!$A$22:$A$87,1),MATCH($B$8,'Model 2'!$D$21:$E$21,0))</f>
        <v>110.41444768734067</v>
      </c>
      <c r="L112" s="24">
        <f>INDEX('Model 2'!EMBLEMFac10Fac3,MATCH($G112,'Model 2'!$A$93:$A$158,1),MATCH($D$4,'Model 2'!$D$92:$H$92,0))</f>
        <v>1</v>
      </c>
      <c r="M112" s="24">
        <f t="shared" si="13"/>
        <v>0.93326440788510556</v>
      </c>
      <c r="N112" s="24">
        <f>INDEX('Model 2'!EMBLEMFac8Fac5,MATCH($H112,'Model 2'!$A$191:$A$210,1),MATCH($D$6,'Model 2'!$D$190:$F$190,0))</f>
        <v>2.4263708103875192</v>
      </c>
      <c r="O112" s="24">
        <f>INDEX('Model 2'!EMBLEMFac9Fac5,MATCH($H112,'Model 2'!$A$216:$A$235,1),MATCH($D$7,'Model 2'!$D$213:$H$213,0))</f>
        <v>1</v>
      </c>
      <c r="P112" s="24">
        <f>INDEX('Model 2'!EMBLEMFac7Fac3,MATCH($G112,'Model 2'!$A$241:$A$306,1),MATCH($D$8,'Model 2'!$D$240:$E$240,0))</f>
        <v>0.99499993503350947</v>
      </c>
      <c r="Q112" s="24">
        <f>INDEX('Model 2'!EMBLEMFac11Fac5,MATCH($H112,'Model 2'!$A$312:$A$331,1),MATCH($B$7,'Model 2'!$D$309:$F$309,0))</f>
        <v>1.0477435876842462</v>
      </c>
      <c r="R112" s="24">
        <f>INDEX('Model 2'!EMBLEMFac27Fac3,MATCH(G112,'Model 2'!$A$337:$A$402,1),MATCH($B$5,'Model 2'!$D$336:$X$336,0))</f>
        <v>1.0781475826515805</v>
      </c>
      <c r="S112" s="24">
        <f t="shared" si="11"/>
        <v>0.10861366347431484</v>
      </c>
    </row>
    <row r="113" spans="7:19" x14ac:dyDescent="0.3">
      <c r="G113" s="25">
        <f t="shared" si="17"/>
        <v>174</v>
      </c>
      <c r="H113" s="25">
        <f t="shared" si="17"/>
        <v>110</v>
      </c>
      <c r="I113" s="24">
        <f t="shared" si="16"/>
        <v>3.8649190714287626E-4</v>
      </c>
      <c r="J113" s="24">
        <f t="shared" si="16"/>
        <v>1</v>
      </c>
      <c r="K113" s="24">
        <f>INDEX('Model 2'!EMBLEMFac1Fac3,MATCH($G113,'Model 2'!$A$22:$A$87,1),MATCH($B$8,'Model 2'!$D$21:$E$21,0))</f>
        <v>110.41444768734067</v>
      </c>
      <c r="L113" s="24">
        <f>INDEX('Model 2'!EMBLEMFac10Fac3,MATCH($G113,'Model 2'!$A$93:$A$158,1),MATCH($D$4,'Model 2'!$D$92:$H$92,0))</f>
        <v>1</v>
      </c>
      <c r="M113" s="24">
        <f t="shared" si="13"/>
        <v>0.93326440788510556</v>
      </c>
      <c r="N113" s="24">
        <f>INDEX('Model 2'!EMBLEMFac8Fac5,MATCH($H113,'Model 2'!$A$191:$A$210,1),MATCH($D$6,'Model 2'!$D$190:$F$190,0))</f>
        <v>2.4263708103875192</v>
      </c>
      <c r="O113" s="24">
        <f>INDEX('Model 2'!EMBLEMFac9Fac5,MATCH($H113,'Model 2'!$A$216:$A$235,1),MATCH($D$7,'Model 2'!$D$213:$H$213,0))</f>
        <v>1</v>
      </c>
      <c r="P113" s="24">
        <f>INDEX('Model 2'!EMBLEMFac7Fac3,MATCH($G113,'Model 2'!$A$241:$A$306,1),MATCH($D$8,'Model 2'!$D$240:$E$240,0))</f>
        <v>0.99499993503350947</v>
      </c>
      <c r="Q113" s="24">
        <f>INDEX('Model 2'!EMBLEMFac11Fac5,MATCH($H113,'Model 2'!$A$312:$A$331,1),MATCH($B$7,'Model 2'!$D$309:$F$309,0))</f>
        <v>1.0477435876842462</v>
      </c>
      <c r="R113" s="24">
        <f>INDEX('Model 2'!EMBLEMFac27Fac3,MATCH(G113,'Model 2'!$A$337:$A$402,1),MATCH($B$5,'Model 2'!$D$336:$X$336,0))</f>
        <v>1.0781475826515805</v>
      </c>
      <c r="S113" s="24">
        <f t="shared" si="11"/>
        <v>0.10861366347431484</v>
      </c>
    </row>
    <row r="114" spans="7:19" x14ac:dyDescent="0.3">
      <c r="G114" s="25">
        <f t="shared" si="17"/>
        <v>175</v>
      </c>
      <c r="H114" s="25">
        <f t="shared" si="17"/>
        <v>111</v>
      </c>
      <c r="I114" s="24">
        <f t="shared" si="16"/>
        <v>3.8649190714287626E-4</v>
      </c>
      <c r="J114" s="24">
        <f t="shared" si="16"/>
        <v>1</v>
      </c>
      <c r="K114" s="24">
        <f>INDEX('Model 2'!EMBLEMFac1Fac3,MATCH($G114,'Model 2'!$A$22:$A$87,1),MATCH($B$8,'Model 2'!$D$21:$E$21,0))</f>
        <v>110.41444768734067</v>
      </c>
      <c r="L114" s="24">
        <f>INDEX('Model 2'!EMBLEMFac10Fac3,MATCH($G114,'Model 2'!$A$93:$A$158,1),MATCH($D$4,'Model 2'!$D$92:$H$92,0))</f>
        <v>1</v>
      </c>
      <c r="M114" s="24">
        <f t="shared" si="13"/>
        <v>0.93326440788510556</v>
      </c>
      <c r="N114" s="24">
        <f>INDEX('Model 2'!EMBLEMFac8Fac5,MATCH($H114,'Model 2'!$A$191:$A$210,1),MATCH($D$6,'Model 2'!$D$190:$F$190,0))</f>
        <v>2.4263708103875192</v>
      </c>
      <c r="O114" s="24">
        <f>INDEX('Model 2'!EMBLEMFac9Fac5,MATCH($H114,'Model 2'!$A$216:$A$235,1),MATCH($D$7,'Model 2'!$D$213:$H$213,0))</f>
        <v>1</v>
      </c>
      <c r="P114" s="24">
        <f>INDEX('Model 2'!EMBLEMFac7Fac3,MATCH($G114,'Model 2'!$A$241:$A$306,1),MATCH($D$8,'Model 2'!$D$240:$E$240,0))</f>
        <v>0.99499993503350947</v>
      </c>
      <c r="Q114" s="24">
        <f>INDEX('Model 2'!EMBLEMFac11Fac5,MATCH($H114,'Model 2'!$A$312:$A$331,1),MATCH($B$7,'Model 2'!$D$309:$F$309,0))</f>
        <v>1.0477435876842462</v>
      </c>
      <c r="R114" s="24">
        <f>INDEX('Model 2'!EMBLEMFac27Fac3,MATCH(G114,'Model 2'!$A$337:$A$402,1),MATCH($B$5,'Model 2'!$D$336:$X$336,0))</f>
        <v>1.0781475826515805</v>
      </c>
      <c r="S114" s="24">
        <f t="shared" si="11"/>
        <v>0.10861366347431484</v>
      </c>
    </row>
    <row r="115" spans="7:19" x14ac:dyDescent="0.3">
      <c r="G115" s="25">
        <f t="shared" si="17"/>
        <v>176</v>
      </c>
      <c r="H115" s="25">
        <f t="shared" si="17"/>
        <v>112</v>
      </c>
      <c r="I115" s="24">
        <f t="shared" si="16"/>
        <v>3.8649190714287626E-4</v>
      </c>
      <c r="J115" s="24">
        <f t="shared" si="16"/>
        <v>1</v>
      </c>
      <c r="K115" s="24">
        <f>INDEX('Model 2'!EMBLEMFac1Fac3,MATCH($G115,'Model 2'!$A$22:$A$87,1),MATCH($B$8,'Model 2'!$D$21:$E$21,0))</f>
        <v>110.41444768734067</v>
      </c>
      <c r="L115" s="24">
        <f>INDEX('Model 2'!EMBLEMFac10Fac3,MATCH($G115,'Model 2'!$A$93:$A$158,1),MATCH($D$4,'Model 2'!$D$92:$H$92,0))</f>
        <v>1</v>
      </c>
      <c r="M115" s="24">
        <f t="shared" si="13"/>
        <v>0.93326440788510556</v>
      </c>
      <c r="N115" s="24">
        <f>INDEX('Model 2'!EMBLEMFac8Fac5,MATCH($H115,'Model 2'!$A$191:$A$210,1),MATCH($D$6,'Model 2'!$D$190:$F$190,0))</f>
        <v>2.4263708103875192</v>
      </c>
      <c r="O115" s="24">
        <f>INDEX('Model 2'!EMBLEMFac9Fac5,MATCH($H115,'Model 2'!$A$216:$A$235,1),MATCH($D$7,'Model 2'!$D$213:$H$213,0))</f>
        <v>1</v>
      </c>
      <c r="P115" s="24">
        <f>INDEX('Model 2'!EMBLEMFac7Fac3,MATCH($G115,'Model 2'!$A$241:$A$306,1),MATCH($D$8,'Model 2'!$D$240:$E$240,0))</f>
        <v>0.99499993503350947</v>
      </c>
      <c r="Q115" s="24">
        <f>INDEX('Model 2'!EMBLEMFac11Fac5,MATCH($H115,'Model 2'!$A$312:$A$331,1),MATCH($B$7,'Model 2'!$D$309:$F$309,0))</f>
        <v>1.0477435876842462</v>
      </c>
      <c r="R115" s="24">
        <f>INDEX('Model 2'!EMBLEMFac27Fac3,MATCH(G115,'Model 2'!$A$337:$A$402,1),MATCH($B$5,'Model 2'!$D$336:$X$336,0))</f>
        <v>1.0781475826515805</v>
      </c>
      <c r="S115" s="24">
        <f t="shared" si="11"/>
        <v>0.10861366347431484</v>
      </c>
    </row>
    <row r="116" spans="7:19" x14ac:dyDescent="0.3">
      <c r="G116" s="25">
        <f t="shared" si="17"/>
        <v>177</v>
      </c>
      <c r="H116" s="25">
        <f t="shared" si="17"/>
        <v>113</v>
      </c>
      <c r="I116" s="24">
        <f t="shared" si="16"/>
        <v>3.8649190714287626E-4</v>
      </c>
      <c r="J116" s="24">
        <f t="shared" si="16"/>
        <v>1</v>
      </c>
      <c r="K116" s="24">
        <f>INDEX('Model 2'!EMBLEMFac1Fac3,MATCH($G116,'Model 2'!$A$22:$A$87,1),MATCH($B$8,'Model 2'!$D$21:$E$21,0))</f>
        <v>110.41444768734067</v>
      </c>
      <c r="L116" s="24">
        <f>INDEX('Model 2'!EMBLEMFac10Fac3,MATCH($G116,'Model 2'!$A$93:$A$158,1),MATCH($D$4,'Model 2'!$D$92:$H$92,0))</f>
        <v>1</v>
      </c>
      <c r="M116" s="24">
        <f t="shared" si="13"/>
        <v>0.93326440788510556</v>
      </c>
      <c r="N116" s="24">
        <f>INDEX('Model 2'!EMBLEMFac8Fac5,MATCH($H116,'Model 2'!$A$191:$A$210,1),MATCH($D$6,'Model 2'!$D$190:$F$190,0))</f>
        <v>2.4263708103875192</v>
      </c>
      <c r="O116" s="24">
        <f>INDEX('Model 2'!EMBLEMFac9Fac5,MATCH($H116,'Model 2'!$A$216:$A$235,1),MATCH($D$7,'Model 2'!$D$213:$H$213,0))</f>
        <v>1</v>
      </c>
      <c r="P116" s="24">
        <f>INDEX('Model 2'!EMBLEMFac7Fac3,MATCH($G116,'Model 2'!$A$241:$A$306,1),MATCH($D$8,'Model 2'!$D$240:$E$240,0))</f>
        <v>0.99499993503350947</v>
      </c>
      <c r="Q116" s="24">
        <f>INDEX('Model 2'!EMBLEMFac11Fac5,MATCH($H116,'Model 2'!$A$312:$A$331,1),MATCH($B$7,'Model 2'!$D$309:$F$309,0))</f>
        <v>1.0477435876842462</v>
      </c>
      <c r="R116" s="24">
        <f>INDEX('Model 2'!EMBLEMFac27Fac3,MATCH(G116,'Model 2'!$A$337:$A$402,1),MATCH($B$5,'Model 2'!$D$336:$X$336,0))</f>
        <v>1.0781475826515805</v>
      </c>
      <c r="S116" s="24">
        <f t="shared" si="11"/>
        <v>0.10861366347431484</v>
      </c>
    </row>
    <row r="117" spans="7:19" x14ac:dyDescent="0.3">
      <c r="G117" s="25">
        <f t="shared" si="17"/>
        <v>178</v>
      </c>
      <c r="H117" s="25">
        <f t="shared" si="17"/>
        <v>114</v>
      </c>
      <c r="I117" s="24">
        <f t="shared" ref="I117:J132" si="18">I116</f>
        <v>3.8649190714287626E-4</v>
      </c>
      <c r="J117" s="24">
        <f t="shared" si="18"/>
        <v>1</v>
      </c>
      <c r="K117" s="24">
        <f>INDEX('Model 2'!EMBLEMFac1Fac3,MATCH($G117,'Model 2'!$A$22:$A$87,1),MATCH($B$8,'Model 2'!$D$21:$E$21,0))</f>
        <v>110.41444768734067</v>
      </c>
      <c r="L117" s="24">
        <f>INDEX('Model 2'!EMBLEMFac10Fac3,MATCH($G117,'Model 2'!$A$93:$A$158,1),MATCH($D$4,'Model 2'!$D$92:$H$92,0))</f>
        <v>1</v>
      </c>
      <c r="M117" s="24">
        <f t="shared" si="13"/>
        <v>0.93326440788510556</v>
      </c>
      <c r="N117" s="24">
        <f>INDEX('Model 2'!EMBLEMFac8Fac5,MATCH($H117,'Model 2'!$A$191:$A$210,1),MATCH($D$6,'Model 2'!$D$190:$F$190,0))</f>
        <v>2.4263708103875192</v>
      </c>
      <c r="O117" s="24">
        <f>INDEX('Model 2'!EMBLEMFac9Fac5,MATCH($H117,'Model 2'!$A$216:$A$235,1),MATCH($D$7,'Model 2'!$D$213:$H$213,0))</f>
        <v>1</v>
      </c>
      <c r="P117" s="24">
        <f>INDEX('Model 2'!EMBLEMFac7Fac3,MATCH($G117,'Model 2'!$A$241:$A$306,1),MATCH($D$8,'Model 2'!$D$240:$E$240,0))</f>
        <v>0.99499993503350947</v>
      </c>
      <c r="Q117" s="24">
        <f>INDEX('Model 2'!EMBLEMFac11Fac5,MATCH($H117,'Model 2'!$A$312:$A$331,1),MATCH($B$7,'Model 2'!$D$309:$F$309,0))</f>
        <v>1.0477435876842462</v>
      </c>
      <c r="R117" s="24">
        <f>INDEX('Model 2'!EMBLEMFac27Fac3,MATCH(G117,'Model 2'!$A$337:$A$402,1),MATCH($B$5,'Model 2'!$D$336:$X$336,0))</f>
        <v>1.0781475826515805</v>
      </c>
      <c r="S117" s="24">
        <f t="shared" si="11"/>
        <v>0.10861366347431484</v>
      </c>
    </row>
    <row r="118" spans="7:19" x14ac:dyDescent="0.3">
      <c r="G118" s="25">
        <f t="shared" ref="G118:H133" si="19">G117+1</f>
        <v>179</v>
      </c>
      <c r="H118" s="25">
        <f t="shared" si="19"/>
        <v>115</v>
      </c>
      <c r="I118" s="24">
        <f t="shared" si="18"/>
        <v>3.8649190714287626E-4</v>
      </c>
      <c r="J118" s="24">
        <f t="shared" si="18"/>
        <v>1</v>
      </c>
      <c r="K118" s="24">
        <f>INDEX('Model 2'!EMBLEMFac1Fac3,MATCH($G118,'Model 2'!$A$22:$A$87,1),MATCH($B$8,'Model 2'!$D$21:$E$21,0))</f>
        <v>110.41444768734067</v>
      </c>
      <c r="L118" s="24">
        <f>INDEX('Model 2'!EMBLEMFac10Fac3,MATCH($G118,'Model 2'!$A$93:$A$158,1),MATCH($D$4,'Model 2'!$D$92:$H$92,0))</f>
        <v>1</v>
      </c>
      <c r="M118" s="24">
        <f t="shared" si="13"/>
        <v>0.93326440788510556</v>
      </c>
      <c r="N118" s="24">
        <f>INDEX('Model 2'!EMBLEMFac8Fac5,MATCH($H118,'Model 2'!$A$191:$A$210,1),MATCH($D$6,'Model 2'!$D$190:$F$190,0))</f>
        <v>2.4263708103875192</v>
      </c>
      <c r="O118" s="24">
        <f>INDEX('Model 2'!EMBLEMFac9Fac5,MATCH($H118,'Model 2'!$A$216:$A$235,1),MATCH($D$7,'Model 2'!$D$213:$H$213,0))</f>
        <v>1</v>
      </c>
      <c r="P118" s="24">
        <f>INDEX('Model 2'!EMBLEMFac7Fac3,MATCH($G118,'Model 2'!$A$241:$A$306,1),MATCH($D$8,'Model 2'!$D$240:$E$240,0))</f>
        <v>0.99499993503350947</v>
      </c>
      <c r="Q118" s="24">
        <f>INDEX('Model 2'!EMBLEMFac11Fac5,MATCH($H118,'Model 2'!$A$312:$A$331,1),MATCH($B$7,'Model 2'!$D$309:$F$309,0))</f>
        <v>1.0477435876842462</v>
      </c>
      <c r="R118" s="24">
        <f>INDEX('Model 2'!EMBLEMFac27Fac3,MATCH(G118,'Model 2'!$A$337:$A$402,1),MATCH($B$5,'Model 2'!$D$336:$X$336,0))</f>
        <v>1.0781475826515805</v>
      </c>
      <c r="S118" s="24">
        <f t="shared" si="11"/>
        <v>0.10861366347431484</v>
      </c>
    </row>
    <row r="119" spans="7:19" x14ac:dyDescent="0.3">
      <c r="G119" s="25">
        <f t="shared" si="19"/>
        <v>180</v>
      </c>
      <c r="H119" s="25">
        <f t="shared" si="19"/>
        <v>116</v>
      </c>
      <c r="I119" s="24">
        <f t="shared" si="18"/>
        <v>3.8649190714287626E-4</v>
      </c>
      <c r="J119" s="24">
        <f t="shared" si="18"/>
        <v>1</v>
      </c>
      <c r="K119" s="24">
        <f>INDEX('Model 2'!EMBLEMFac1Fac3,MATCH($G119,'Model 2'!$A$22:$A$87,1),MATCH($B$8,'Model 2'!$D$21:$E$21,0))</f>
        <v>110.41444768734067</v>
      </c>
      <c r="L119" s="24">
        <f>INDEX('Model 2'!EMBLEMFac10Fac3,MATCH($G119,'Model 2'!$A$93:$A$158,1),MATCH($D$4,'Model 2'!$D$92:$H$92,0))</f>
        <v>1</v>
      </c>
      <c r="M119" s="24">
        <f t="shared" si="13"/>
        <v>0.93326440788510556</v>
      </c>
      <c r="N119" s="24">
        <f>INDEX('Model 2'!EMBLEMFac8Fac5,MATCH($H119,'Model 2'!$A$191:$A$210,1),MATCH($D$6,'Model 2'!$D$190:$F$190,0))</f>
        <v>2.4263708103875192</v>
      </c>
      <c r="O119" s="24">
        <f>INDEX('Model 2'!EMBLEMFac9Fac5,MATCH($H119,'Model 2'!$A$216:$A$235,1),MATCH($D$7,'Model 2'!$D$213:$H$213,0))</f>
        <v>1</v>
      </c>
      <c r="P119" s="24">
        <f>INDEX('Model 2'!EMBLEMFac7Fac3,MATCH($G119,'Model 2'!$A$241:$A$306,1),MATCH($D$8,'Model 2'!$D$240:$E$240,0))</f>
        <v>0.99499993503350947</v>
      </c>
      <c r="Q119" s="24">
        <f>INDEX('Model 2'!EMBLEMFac11Fac5,MATCH($H119,'Model 2'!$A$312:$A$331,1),MATCH($B$7,'Model 2'!$D$309:$F$309,0))</f>
        <v>1.0477435876842462</v>
      </c>
      <c r="R119" s="24">
        <f>INDEX('Model 2'!EMBLEMFac27Fac3,MATCH(G119,'Model 2'!$A$337:$A$402,1),MATCH($B$5,'Model 2'!$D$336:$X$336,0))</f>
        <v>1.0781475826515805</v>
      </c>
      <c r="S119" s="24">
        <f t="shared" si="11"/>
        <v>0.10861366347431484</v>
      </c>
    </row>
    <row r="120" spans="7:19" x14ac:dyDescent="0.3">
      <c r="G120" s="25">
        <f t="shared" si="19"/>
        <v>181</v>
      </c>
      <c r="H120" s="25">
        <f t="shared" si="19"/>
        <v>117</v>
      </c>
      <c r="I120" s="24">
        <f t="shared" si="18"/>
        <v>3.8649190714287626E-4</v>
      </c>
      <c r="J120" s="24">
        <f t="shared" si="18"/>
        <v>1</v>
      </c>
      <c r="K120" s="24">
        <f>INDEX('Model 2'!EMBLEMFac1Fac3,MATCH($G120,'Model 2'!$A$22:$A$87,1),MATCH($B$8,'Model 2'!$D$21:$E$21,0))</f>
        <v>110.41444768734067</v>
      </c>
      <c r="L120" s="24">
        <f>INDEX('Model 2'!EMBLEMFac10Fac3,MATCH($G120,'Model 2'!$A$93:$A$158,1),MATCH($D$4,'Model 2'!$D$92:$H$92,0))</f>
        <v>1</v>
      </c>
      <c r="M120" s="24">
        <f t="shared" si="13"/>
        <v>0.93326440788510556</v>
      </c>
      <c r="N120" s="24">
        <f>INDEX('Model 2'!EMBLEMFac8Fac5,MATCH($H120,'Model 2'!$A$191:$A$210,1),MATCH($D$6,'Model 2'!$D$190:$F$190,0))</f>
        <v>2.4263708103875192</v>
      </c>
      <c r="O120" s="24">
        <f>INDEX('Model 2'!EMBLEMFac9Fac5,MATCH($H120,'Model 2'!$A$216:$A$235,1),MATCH($D$7,'Model 2'!$D$213:$H$213,0))</f>
        <v>1</v>
      </c>
      <c r="P120" s="24">
        <f>INDEX('Model 2'!EMBLEMFac7Fac3,MATCH($G120,'Model 2'!$A$241:$A$306,1),MATCH($D$8,'Model 2'!$D$240:$E$240,0))</f>
        <v>0.99499993503350947</v>
      </c>
      <c r="Q120" s="24">
        <f>INDEX('Model 2'!EMBLEMFac11Fac5,MATCH($H120,'Model 2'!$A$312:$A$331,1),MATCH($B$7,'Model 2'!$D$309:$F$309,0))</f>
        <v>1.0477435876842462</v>
      </c>
      <c r="R120" s="24">
        <f>INDEX('Model 2'!EMBLEMFac27Fac3,MATCH(G120,'Model 2'!$A$337:$A$402,1),MATCH($B$5,'Model 2'!$D$336:$X$336,0))</f>
        <v>1.0781475826515805</v>
      </c>
      <c r="S120" s="24">
        <f t="shared" si="11"/>
        <v>0.10861366347431484</v>
      </c>
    </row>
    <row r="121" spans="7:19" x14ac:dyDescent="0.3">
      <c r="G121" s="25">
        <f t="shared" si="19"/>
        <v>182</v>
      </c>
      <c r="H121" s="25">
        <f t="shared" si="19"/>
        <v>118</v>
      </c>
      <c r="I121" s="24">
        <f t="shared" si="18"/>
        <v>3.8649190714287626E-4</v>
      </c>
      <c r="J121" s="24">
        <f t="shared" si="18"/>
        <v>1</v>
      </c>
      <c r="K121" s="24">
        <f>INDEX('Model 2'!EMBLEMFac1Fac3,MATCH($G121,'Model 2'!$A$22:$A$87,1),MATCH($B$8,'Model 2'!$D$21:$E$21,0))</f>
        <v>110.41444768734067</v>
      </c>
      <c r="L121" s="24">
        <f>INDEX('Model 2'!EMBLEMFac10Fac3,MATCH($G121,'Model 2'!$A$93:$A$158,1),MATCH($D$4,'Model 2'!$D$92:$H$92,0))</f>
        <v>1</v>
      </c>
      <c r="M121" s="24">
        <f t="shared" si="13"/>
        <v>0.93326440788510556</v>
      </c>
      <c r="N121" s="24">
        <f>INDEX('Model 2'!EMBLEMFac8Fac5,MATCH($H121,'Model 2'!$A$191:$A$210,1),MATCH($D$6,'Model 2'!$D$190:$F$190,0))</f>
        <v>2.4263708103875192</v>
      </c>
      <c r="O121" s="24">
        <f>INDEX('Model 2'!EMBLEMFac9Fac5,MATCH($H121,'Model 2'!$A$216:$A$235,1),MATCH($D$7,'Model 2'!$D$213:$H$213,0))</f>
        <v>1</v>
      </c>
      <c r="P121" s="24">
        <f>INDEX('Model 2'!EMBLEMFac7Fac3,MATCH($G121,'Model 2'!$A$241:$A$306,1),MATCH($D$8,'Model 2'!$D$240:$E$240,0))</f>
        <v>0.99499993503350947</v>
      </c>
      <c r="Q121" s="24">
        <f>INDEX('Model 2'!EMBLEMFac11Fac5,MATCH($H121,'Model 2'!$A$312:$A$331,1),MATCH($B$7,'Model 2'!$D$309:$F$309,0))</f>
        <v>1.0477435876842462</v>
      </c>
      <c r="R121" s="24">
        <f>INDEX('Model 2'!EMBLEMFac27Fac3,MATCH(G121,'Model 2'!$A$337:$A$402,1),MATCH($B$5,'Model 2'!$D$336:$X$336,0))</f>
        <v>1.0781475826515805</v>
      </c>
      <c r="S121" s="24">
        <f t="shared" si="11"/>
        <v>0.10861366347431484</v>
      </c>
    </row>
    <row r="122" spans="7:19" x14ac:dyDescent="0.3">
      <c r="G122" s="25">
        <f t="shared" si="19"/>
        <v>183</v>
      </c>
      <c r="H122" s="25">
        <f t="shared" si="19"/>
        <v>119</v>
      </c>
      <c r="I122" s="24">
        <f t="shared" si="18"/>
        <v>3.8649190714287626E-4</v>
      </c>
      <c r="J122" s="24">
        <f t="shared" si="18"/>
        <v>1</v>
      </c>
      <c r="K122" s="24">
        <f>INDEX('Model 2'!EMBLEMFac1Fac3,MATCH($G122,'Model 2'!$A$22:$A$87,1),MATCH($B$8,'Model 2'!$D$21:$E$21,0))</f>
        <v>110.41444768734067</v>
      </c>
      <c r="L122" s="24">
        <f>INDEX('Model 2'!EMBLEMFac10Fac3,MATCH($G122,'Model 2'!$A$93:$A$158,1),MATCH($D$4,'Model 2'!$D$92:$H$92,0))</f>
        <v>1</v>
      </c>
      <c r="M122" s="24">
        <f t="shared" si="13"/>
        <v>0.93326440788510556</v>
      </c>
      <c r="N122" s="24">
        <f>INDEX('Model 2'!EMBLEMFac8Fac5,MATCH($H122,'Model 2'!$A$191:$A$210,1),MATCH($D$6,'Model 2'!$D$190:$F$190,0))</f>
        <v>2.4263708103875192</v>
      </c>
      <c r="O122" s="24">
        <f>INDEX('Model 2'!EMBLEMFac9Fac5,MATCH($H122,'Model 2'!$A$216:$A$235,1),MATCH($D$7,'Model 2'!$D$213:$H$213,0))</f>
        <v>1</v>
      </c>
      <c r="P122" s="24">
        <f>INDEX('Model 2'!EMBLEMFac7Fac3,MATCH($G122,'Model 2'!$A$241:$A$306,1),MATCH($D$8,'Model 2'!$D$240:$E$240,0))</f>
        <v>0.99499993503350947</v>
      </c>
      <c r="Q122" s="24">
        <f>INDEX('Model 2'!EMBLEMFac11Fac5,MATCH($H122,'Model 2'!$A$312:$A$331,1),MATCH($B$7,'Model 2'!$D$309:$F$309,0))</f>
        <v>1.0477435876842462</v>
      </c>
      <c r="R122" s="24">
        <f>INDEX('Model 2'!EMBLEMFac27Fac3,MATCH(G122,'Model 2'!$A$337:$A$402,1),MATCH($B$5,'Model 2'!$D$336:$X$336,0))</f>
        <v>1.0781475826515805</v>
      </c>
      <c r="S122" s="24">
        <f t="shared" si="11"/>
        <v>0.10861366347431484</v>
      </c>
    </row>
    <row r="123" spans="7:19" x14ac:dyDescent="0.3">
      <c r="G123" s="25">
        <f t="shared" si="19"/>
        <v>184</v>
      </c>
      <c r="H123" s="25">
        <f t="shared" si="19"/>
        <v>120</v>
      </c>
      <c r="I123" s="24">
        <f t="shared" si="18"/>
        <v>3.8649190714287626E-4</v>
      </c>
      <c r="J123" s="24">
        <f t="shared" si="18"/>
        <v>1</v>
      </c>
      <c r="K123" s="24">
        <f>INDEX('Model 2'!EMBLEMFac1Fac3,MATCH($G123,'Model 2'!$A$22:$A$87,1),MATCH($B$8,'Model 2'!$D$21:$E$21,0))</f>
        <v>110.41444768734067</v>
      </c>
      <c r="L123" s="24">
        <f>INDEX('Model 2'!EMBLEMFac10Fac3,MATCH($G123,'Model 2'!$A$93:$A$158,1),MATCH($D$4,'Model 2'!$D$92:$H$92,0))</f>
        <v>1</v>
      </c>
      <c r="M123" s="24">
        <f t="shared" si="13"/>
        <v>0.93326440788510556</v>
      </c>
      <c r="N123" s="24">
        <f>INDEX('Model 2'!EMBLEMFac8Fac5,MATCH($H123,'Model 2'!$A$191:$A$210,1),MATCH($D$6,'Model 2'!$D$190:$F$190,0))</f>
        <v>2.4263708103875192</v>
      </c>
      <c r="O123" s="24">
        <f>INDEX('Model 2'!EMBLEMFac9Fac5,MATCH($H123,'Model 2'!$A$216:$A$235,1),MATCH($D$7,'Model 2'!$D$213:$H$213,0))</f>
        <v>1</v>
      </c>
      <c r="P123" s="24">
        <f>INDEX('Model 2'!EMBLEMFac7Fac3,MATCH($G123,'Model 2'!$A$241:$A$306,1),MATCH($D$8,'Model 2'!$D$240:$E$240,0))</f>
        <v>0.99499993503350947</v>
      </c>
      <c r="Q123" s="24">
        <f>INDEX('Model 2'!EMBLEMFac11Fac5,MATCH($H123,'Model 2'!$A$312:$A$331,1),MATCH($B$7,'Model 2'!$D$309:$F$309,0))</f>
        <v>1.0477435876842462</v>
      </c>
      <c r="R123" s="24">
        <f>INDEX('Model 2'!EMBLEMFac27Fac3,MATCH(G123,'Model 2'!$A$337:$A$402,1),MATCH($B$5,'Model 2'!$D$336:$X$336,0))</f>
        <v>1.0781475826515805</v>
      </c>
      <c r="S123" s="24">
        <f t="shared" si="11"/>
        <v>0.10861366347431484</v>
      </c>
    </row>
    <row r="124" spans="7:19" x14ac:dyDescent="0.3">
      <c r="G124" s="25">
        <f t="shared" si="19"/>
        <v>185</v>
      </c>
      <c r="H124" s="25">
        <f t="shared" si="19"/>
        <v>121</v>
      </c>
      <c r="I124" s="24">
        <f t="shared" si="18"/>
        <v>3.8649190714287626E-4</v>
      </c>
      <c r="J124" s="24">
        <f t="shared" si="18"/>
        <v>1</v>
      </c>
      <c r="K124" s="24">
        <f>INDEX('Model 2'!EMBLEMFac1Fac3,MATCH($G124,'Model 2'!$A$22:$A$87,1),MATCH($B$8,'Model 2'!$D$21:$E$21,0))</f>
        <v>110.41444768734067</v>
      </c>
      <c r="L124" s="24">
        <f>INDEX('Model 2'!EMBLEMFac10Fac3,MATCH($G124,'Model 2'!$A$93:$A$158,1),MATCH($D$4,'Model 2'!$D$92:$H$92,0))</f>
        <v>1</v>
      </c>
      <c r="M124" s="24">
        <f t="shared" si="13"/>
        <v>0.93326440788510556</v>
      </c>
      <c r="N124" s="24">
        <f>INDEX('Model 2'!EMBLEMFac8Fac5,MATCH($H124,'Model 2'!$A$191:$A$210,1),MATCH($D$6,'Model 2'!$D$190:$F$190,0))</f>
        <v>2.4263708103875192</v>
      </c>
      <c r="O124" s="24">
        <f>INDEX('Model 2'!EMBLEMFac9Fac5,MATCH($H124,'Model 2'!$A$216:$A$235,1),MATCH($D$7,'Model 2'!$D$213:$H$213,0))</f>
        <v>1</v>
      </c>
      <c r="P124" s="24">
        <f>INDEX('Model 2'!EMBLEMFac7Fac3,MATCH($G124,'Model 2'!$A$241:$A$306,1),MATCH($D$8,'Model 2'!$D$240:$E$240,0))</f>
        <v>0.99499993503350947</v>
      </c>
      <c r="Q124" s="24">
        <f>INDEX('Model 2'!EMBLEMFac11Fac5,MATCH($H124,'Model 2'!$A$312:$A$331,1),MATCH($B$7,'Model 2'!$D$309:$F$309,0))</f>
        <v>1.0477435876842462</v>
      </c>
      <c r="R124" s="24">
        <f>INDEX('Model 2'!EMBLEMFac27Fac3,MATCH(G124,'Model 2'!$A$337:$A$402,1),MATCH($B$5,'Model 2'!$D$336:$X$336,0))</f>
        <v>1.0781475826515805</v>
      </c>
      <c r="S124" s="24">
        <f t="shared" si="11"/>
        <v>0.10861366347431484</v>
      </c>
    </row>
    <row r="125" spans="7:19" x14ac:dyDescent="0.3">
      <c r="G125" s="25">
        <f t="shared" si="19"/>
        <v>186</v>
      </c>
      <c r="H125" s="25">
        <f t="shared" si="19"/>
        <v>122</v>
      </c>
      <c r="I125" s="24">
        <f t="shared" si="18"/>
        <v>3.8649190714287626E-4</v>
      </c>
      <c r="J125" s="24">
        <f t="shared" si="18"/>
        <v>1</v>
      </c>
      <c r="K125" s="24">
        <f>INDEX('Model 2'!EMBLEMFac1Fac3,MATCH($G125,'Model 2'!$A$22:$A$87,1),MATCH($B$8,'Model 2'!$D$21:$E$21,0))</f>
        <v>110.41444768734067</v>
      </c>
      <c r="L125" s="24">
        <f>INDEX('Model 2'!EMBLEMFac10Fac3,MATCH($G125,'Model 2'!$A$93:$A$158,1),MATCH($D$4,'Model 2'!$D$92:$H$92,0))</f>
        <v>1</v>
      </c>
      <c r="M125" s="24">
        <f t="shared" si="13"/>
        <v>0.93326440788510556</v>
      </c>
      <c r="N125" s="24">
        <f>INDEX('Model 2'!EMBLEMFac8Fac5,MATCH($H125,'Model 2'!$A$191:$A$210,1),MATCH($D$6,'Model 2'!$D$190:$F$190,0))</f>
        <v>2.4263708103875192</v>
      </c>
      <c r="O125" s="24">
        <f>INDEX('Model 2'!EMBLEMFac9Fac5,MATCH($H125,'Model 2'!$A$216:$A$235,1),MATCH($D$7,'Model 2'!$D$213:$H$213,0))</f>
        <v>1</v>
      </c>
      <c r="P125" s="24">
        <f>INDEX('Model 2'!EMBLEMFac7Fac3,MATCH($G125,'Model 2'!$A$241:$A$306,1),MATCH($D$8,'Model 2'!$D$240:$E$240,0))</f>
        <v>0.99499993503350947</v>
      </c>
      <c r="Q125" s="24">
        <f>INDEX('Model 2'!EMBLEMFac11Fac5,MATCH($H125,'Model 2'!$A$312:$A$331,1),MATCH($B$7,'Model 2'!$D$309:$F$309,0))</f>
        <v>1.0477435876842462</v>
      </c>
      <c r="R125" s="24">
        <f>INDEX('Model 2'!EMBLEMFac27Fac3,MATCH(G125,'Model 2'!$A$337:$A$402,1),MATCH($B$5,'Model 2'!$D$336:$X$336,0))</f>
        <v>1.0781475826515805</v>
      </c>
      <c r="S125" s="24">
        <f t="shared" si="11"/>
        <v>0.10861366347431484</v>
      </c>
    </row>
    <row r="126" spans="7:19" x14ac:dyDescent="0.3">
      <c r="G126" s="25">
        <f t="shared" si="19"/>
        <v>187</v>
      </c>
      <c r="H126" s="25">
        <f t="shared" si="19"/>
        <v>123</v>
      </c>
      <c r="I126" s="24">
        <f t="shared" si="18"/>
        <v>3.8649190714287626E-4</v>
      </c>
      <c r="J126" s="24">
        <f t="shared" si="18"/>
        <v>1</v>
      </c>
      <c r="K126" s="24">
        <f>INDEX('Model 2'!EMBLEMFac1Fac3,MATCH($G126,'Model 2'!$A$22:$A$87,1),MATCH($B$8,'Model 2'!$D$21:$E$21,0))</f>
        <v>110.41444768734067</v>
      </c>
      <c r="L126" s="24">
        <f>INDEX('Model 2'!EMBLEMFac10Fac3,MATCH($G126,'Model 2'!$A$93:$A$158,1),MATCH($D$4,'Model 2'!$D$92:$H$92,0))</f>
        <v>1</v>
      </c>
      <c r="M126" s="24">
        <f t="shared" si="13"/>
        <v>0.93326440788510556</v>
      </c>
      <c r="N126" s="24">
        <f>INDEX('Model 2'!EMBLEMFac8Fac5,MATCH($H126,'Model 2'!$A$191:$A$210,1),MATCH($D$6,'Model 2'!$D$190:$F$190,0))</f>
        <v>2.4263708103875192</v>
      </c>
      <c r="O126" s="24">
        <f>INDEX('Model 2'!EMBLEMFac9Fac5,MATCH($H126,'Model 2'!$A$216:$A$235,1),MATCH($D$7,'Model 2'!$D$213:$H$213,0))</f>
        <v>1</v>
      </c>
      <c r="P126" s="24">
        <f>INDEX('Model 2'!EMBLEMFac7Fac3,MATCH($G126,'Model 2'!$A$241:$A$306,1),MATCH($D$8,'Model 2'!$D$240:$E$240,0))</f>
        <v>0.99499993503350947</v>
      </c>
      <c r="Q126" s="24">
        <f>INDEX('Model 2'!EMBLEMFac11Fac5,MATCH($H126,'Model 2'!$A$312:$A$331,1),MATCH($B$7,'Model 2'!$D$309:$F$309,0))</f>
        <v>1.0477435876842462</v>
      </c>
      <c r="R126" s="24">
        <f>INDEX('Model 2'!EMBLEMFac27Fac3,MATCH(G126,'Model 2'!$A$337:$A$402,1),MATCH($B$5,'Model 2'!$D$336:$X$336,0))</f>
        <v>1.0781475826515805</v>
      </c>
      <c r="S126" s="24">
        <f t="shared" si="11"/>
        <v>0.10861366347431484</v>
      </c>
    </row>
    <row r="127" spans="7:19" x14ac:dyDescent="0.3">
      <c r="G127" s="25">
        <f t="shared" si="19"/>
        <v>188</v>
      </c>
      <c r="H127" s="25">
        <f t="shared" si="19"/>
        <v>124</v>
      </c>
      <c r="I127" s="24">
        <f t="shared" si="18"/>
        <v>3.8649190714287626E-4</v>
      </c>
      <c r="J127" s="24">
        <f t="shared" si="18"/>
        <v>1</v>
      </c>
      <c r="K127" s="24">
        <f>INDEX('Model 2'!EMBLEMFac1Fac3,MATCH($G127,'Model 2'!$A$22:$A$87,1),MATCH($B$8,'Model 2'!$D$21:$E$21,0))</f>
        <v>110.41444768734067</v>
      </c>
      <c r="L127" s="24">
        <f>INDEX('Model 2'!EMBLEMFac10Fac3,MATCH($G127,'Model 2'!$A$93:$A$158,1),MATCH($D$4,'Model 2'!$D$92:$H$92,0))</f>
        <v>1</v>
      </c>
      <c r="M127" s="24">
        <f t="shared" si="13"/>
        <v>0.93326440788510556</v>
      </c>
      <c r="N127" s="24">
        <f>INDEX('Model 2'!EMBLEMFac8Fac5,MATCH($H127,'Model 2'!$A$191:$A$210,1),MATCH($D$6,'Model 2'!$D$190:$F$190,0))</f>
        <v>2.4263708103875192</v>
      </c>
      <c r="O127" s="24">
        <f>INDEX('Model 2'!EMBLEMFac9Fac5,MATCH($H127,'Model 2'!$A$216:$A$235,1),MATCH($D$7,'Model 2'!$D$213:$H$213,0))</f>
        <v>1</v>
      </c>
      <c r="P127" s="24">
        <f>INDEX('Model 2'!EMBLEMFac7Fac3,MATCH($G127,'Model 2'!$A$241:$A$306,1),MATCH($D$8,'Model 2'!$D$240:$E$240,0))</f>
        <v>0.99499993503350947</v>
      </c>
      <c r="Q127" s="24">
        <f>INDEX('Model 2'!EMBLEMFac11Fac5,MATCH($H127,'Model 2'!$A$312:$A$331,1),MATCH($B$7,'Model 2'!$D$309:$F$309,0))</f>
        <v>1.0477435876842462</v>
      </c>
      <c r="R127" s="24">
        <f>INDEX('Model 2'!EMBLEMFac27Fac3,MATCH(G127,'Model 2'!$A$337:$A$402,1),MATCH($B$5,'Model 2'!$D$336:$X$336,0))</f>
        <v>1.0781475826515805</v>
      </c>
      <c r="S127" s="24">
        <f t="shared" si="11"/>
        <v>0.10861366347431484</v>
      </c>
    </row>
    <row r="128" spans="7:19" x14ac:dyDescent="0.3">
      <c r="G128" s="25">
        <f t="shared" si="19"/>
        <v>189</v>
      </c>
      <c r="H128" s="25">
        <f t="shared" si="19"/>
        <v>125</v>
      </c>
      <c r="I128" s="24">
        <f t="shared" si="18"/>
        <v>3.8649190714287626E-4</v>
      </c>
      <c r="J128" s="24">
        <f t="shared" si="18"/>
        <v>1</v>
      </c>
      <c r="K128" s="24">
        <f>INDEX('Model 2'!EMBLEMFac1Fac3,MATCH($G128,'Model 2'!$A$22:$A$87,1),MATCH($B$8,'Model 2'!$D$21:$E$21,0))</f>
        <v>110.41444768734067</v>
      </c>
      <c r="L128" s="24">
        <f>INDEX('Model 2'!EMBLEMFac10Fac3,MATCH($G128,'Model 2'!$A$93:$A$158,1),MATCH($D$4,'Model 2'!$D$92:$H$92,0))</f>
        <v>1</v>
      </c>
      <c r="M128" s="24">
        <f t="shared" si="13"/>
        <v>0.93326440788510556</v>
      </c>
      <c r="N128" s="24">
        <f>INDEX('Model 2'!EMBLEMFac8Fac5,MATCH($H128,'Model 2'!$A$191:$A$210,1),MATCH($D$6,'Model 2'!$D$190:$F$190,0))</f>
        <v>2.4263708103875192</v>
      </c>
      <c r="O128" s="24">
        <f>INDEX('Model 2'!EMBLEMFac9Fac5,MATCH($H128,'Model 2'!$A$216:$A$235,1),MATCH($D$7,'Model 2'!$D$213:$H$213,0))</f>
        <v>1</v>
      </c>
      <c r="P128" s="24">
        <f>INDEX('Model 2'!EMBLEMFac7Fac3,MATCH($G128,'Model 2'!$A$241:$A$306,1),MATCH($D$8,'Model 2'!$D$240:$E$240,0))</f>
        <v>0.99499993503350947</v>
      </c>
      <c r="Q128" s="24">
        <f>INDEX('Model 2'!EMBLEMFac11Fac5,MATCH($H128,'Model 2'!$A$312:$A$331,1),MATCH($B$7,'Model 2'!$D$309:$F$309,0))</f>
        <v>1.0477435876842462</v>
      </c>
      <c r="R128" s="24">
        <f>INDEX('Model 2'!EMBLEMFac27Fac3,MATCH(G128,'Model 2'!$A$337:$A$402,1),MATCH($B$5,'Model 2'!$D$336:$X$336,0))</f>
        <v>1.0781475826515805</v>
      </c>
      <c r="S128" s="24">
        <f t="shared" si="11"/>
        <v>0.10861366347431484</v>
      </c>
    </row>
    <row r="129" spans="7:19" x14ac:dyDescent="0.3">
      <c r="G129" s="25">
        <f t="shared" si="19"/>
        <v>190</v>
      </c>
      <c r="H129" s="25">
        <f t="shared" si="19"/>
        <v>126</v>
      </c>
      <c r="I129" s="24">
        <f t="shared" si="18"/>
        <v>3.8649190714287626E-4</v>
      </c>
      <c r="J129" s="24">
        <f t="shared" si="18"/>
        <v>1</v>
      </c>
      <c r="K129" s="24">
        <f>INDEX('Model 2'!EMBLEMFac1Fac3,MATCH($G129,'Model 2'!$A$22:$A$87,1),MATCH($B$8,'Model 2'!$D$21:$E$21,0))</f>
        <v>110.41444768734067</v>
      </c>
      <c r="L129" s="24">
        <f>INDEX('Model 2'!EMBLEMFac10Fac3,MATCH($G129,'Model 2'!$A$93:$A$158,1),MATCH($D$4,'Model 2'!$D$92:$H$92,0))</f>
        <v>1</v>
      </c>
      <c r="M129" s="24">
        <f t="shared" si="13"/>
        <v>0.93326440788510556</v>
      </c>
      <c r="N129" s="24">
        <f>INDEX('Model 2'!EMBLEMFac8Fac5,MATCH($H129,'Model 2'!$A$191:$A$210,1),MATCH($D$6,'Model 2'!$D$190:$F$190,0))</f>
        <v>2.4263708103875192</v>
      </c>
      <c r="O129" s="24">
        <f>INDEX('Model 2'!EMBLEMFac9Fac5,MATCH($H129,'Model 2'!$A$216:$A$235,1),MATCH($D$7,'Model 2'!$D$213:$H$213,0))</f>
        <v>1</v>
      </c>
      <c r="P129" s="24">
        <f>INDEX('Model 2'!EMBLEMFac7Fac3,MATCH($G129,'Model 2'!$A$241:$A$306,1),MATCH($D$8,'Model 2'!$D$240:$E$240,0))</f>
        <v>0.99499993503350947</v>
      </c>
      <c r="Q129" s="24">
        <f>INDEX('Model 2'!EMBLEMFac11Fac5,MATCH($H129,'Model 2'!$A$312:$A$331,1),MATCH($B$7,'Model 2'!$D$309:$F$309,0))</f>
        <v>1.0477435876842462</v>
      </c>
      <c r="R129" s="24">
        <f>INDEX('Model 2'!EMBLEMFac27Fac3,MATCH(G129,'Model 2'!$A$337:$A$402,1),MATCH($B$5,'Model 2'!$D$336:$X$336,0))</f>
        <v>1.0781475826515805</v>
      </c>
      <c r="S129" s="24">
        <f t="shared" si="11"/>
        <v>0.10861366347431484</v>
      </c>
    </row>
    <row r="130" spans="7:19" x14ac:dyDescent="0.3">
      <c r="G130" s="25">
        <f t="shared" si="19"/>
        <v>191</v>
      </c>
      <c r="H130" s="25">
        <f t="shared" si="19"/>
        <v>127</v>
      </c>
      <c r="I130" s="24">
        <f t="shared" si="18"/>
        <v>3.8649190714287626E-4</v>
      </c>
      <c r="J130" s="24">
        <f t="shared" si="18"/>
        <v>1</v>
      </c>
      <c r="K130" s="24">
        <f>INDEX('Model 2'!EMBLEMFac1Fac3,MATCH($G130,'Model 2'!$A$22:$A$87,1),MATCH($B$8,'Model 2'!$D$21:$E$21,0))</f>
        <v>110.41444768734067</v>
      </c>
      <c r="L130" s="24">
        <f>INDEX('Model 2'!EMBLEMFac10Fac3,MATCH($G130,'Model 2'!$A$93:$A$158,1),MATCH($D$4,'Model 2'!$D$92:$H$92,0))</f>
        <v>1</v>
      </c>
      <c r="M130" s="24">
        <f t="shared" si="13"/>
        <v>0.93326440788510556</v>
      </c>
      <c r="N130" s="24">
        <f>INDEX('Model 2'!EMBLEMFac8Fac5,MATCH($H130,'Model 2'!$A$191:$A$210,1),MATCH($D$6,'Model 2'!$D$190:$F$190,0))</f>
        <v>2.4263708103875192</v>
      </c>
      <c r="O130" s="24">
        <f>INDEX('Model 2'!EMBLEMFac9Fac5,MATCH($H130,'Model 2'!$A$216:$A$235,1),MATCH($D$7,'Model 2'!$D$213:$H$213,0))</f>
        <v>1</v>
      </c>
      <c r="P130" s="24">
        <f>INDEX('Model 2'!EMBLEMFac7Fac3,MATCH($G130,'Model 2'!$A$241:$A$306,1),MATCH($D$8,'Model 2'!$D$240:$E$240,0))</f>
        <v>0.99499993503350947</v>
      </c>
      <c r="Q130" s="24">
        <f>INDEX('Model 2'!EMBLEMFac11Fac5,MATCH($H130,'Model 2'!$A$312:$A$331,1),MATCH($B$7,'Model 2'!$D$309:$F$309,0))</f>
        <v>1.0477435876842462</v>
      </c>
      <c r="R130" s="24">
        <f>INDEX('Model 2'!EMBLEMFac27Fac3,MATCH(G130,'Model 2'!$A$337:$A$402,1),MATCH($B$5,'Model 2'!$D$336:$X$336,0))</f>
        <v>1.0781475826515805</v>
      </c>
      <c r="S130" s="24">
        <f t="shared" si="11"/>
        <v>0.10861366347431484</v>
      </c>
    </row>
    <row r="131" spans="7:19" x14ac:dyDescent="0.3">
      <c r="G131" s="25">
        <f t="shared" si="19"/>
        <v>192</v>
      </c>
      <c r="H131" s="25">
        <f t="shared" si="19"/>
        <v>128</v>
      </c>
      <c r="I131" s="24">
        <f t="shared" si="18"/>
        <v>3.8649190714287626E-4</v>
      </c>
      <c r="J131" s="24">
        <f t="shared" si="18"/>
        <v>1</v>
      </c>
      <c r="K131" s="24">
        <f>INDEX('Model 2'!EMBLEMFac1Fac3,MATCH($G131,'Model 2'!$A$22:$A$87,1),MATCH($B$8,'Model 2'!$D$21:$E$21,0))</f>
        <v>110.41444768734067</v>
      </c>
      <c r="L131" s="24">
        <f>INDEX('Model 2'!EMBLEMFac10Fac3,MATCH($G131,'Model 2'!$A$93:$A$158,1),MATCH($D$4,'Model 2'!$D$92:$H$92,0))</f>
        <v>1</v>
      </c>
      <c r="M131" s="24">
        <f t="shared" si="13"/>
        <v>0.93326440788510556</v>
      </c>
      <c r="N131" s="24">
        <f>INDEX('Model 2'!EMBLEMFac8Fac5,MATCH($H131,'Model 2'!$A$191:$A$210,1),MATCH($D$6,'Model 2'!$D$190:$F$190,0))</f>
        <v>2.4263708103875192</v>
      </c>
      <c r="O131" s="24">
        <f>INDEX('Model 2'!EMBLEMFac9Fac5,MATCH($H131,'Model 2'!$A$216:$A$235,1),MATCH($D$7,'Model 2'!$D$213:$H$213,0))</f>
        <v>1</v>
      </c>
      <c r="P131" s="24">
        <f>INDEX('Model 2'!EMBLEMFac7Fac3,MATCH($G131,'Model 2'!$A$241:$A$306,1),MATCH($D$8,'Model 2'!$D$240:$E$240,0))</f>
        <v>0.99499993503350947</v>
      </c>
      <c r="Q131" s="24">
        <f>INDEX('Model 2'!EMBLEMFac11Fac5,MATCH($H131,'Model 2'!$A$312:$A$331,1),MATCH($B$7,'Model 2'!$D$309:$F$309,0))</f>
        <v>1.0477435876842462</v>
      </c>
      <c r="R131" s="24">
        <f>INDEX('Model 2'!EMBLEMFac27Fac3,MATCH(G131,'Model 2'!$A$337:$A$402,1),MATCH($B$5,'Model 2'!$D$336:$X$336,0))</f>
        <v>1.0781475826515805</v>
      </c>
      <c r="S131" s="24">
        <f t="shared" si="11"/>
        <v>0.10861366347431484</v>
      </c>
    </row>
    <row r="132" spans="7:19" x14ac:dyDescent="0.3">
      <c r="G132" s="25">
        <f t="shared" si="19"/>
        <v>193</v>
      </c>
      <c r="H132" s="25">
        <f t="shared" si="19"/>
        <v>129</v>
      </c>
      <c r="I132" s="24">
        <f t="shared" si="18"/>
        <v>3.8649190714287626E-4</v>
      </c>
      <c r="J132" s="24">
        <f t="shared" si="18"/>
        <v>1</v>
      </c>
      <c r="K132" s="24">
        <f>INDEX('Model 2'!EMBLEMFac1Fac3,MATCH($G132,'Model 2'!$A$22:$A$87,1),MATCH($B$8,'Model 2'!$D$21:$E$21,0))</f>
        <v>110.41444768734067</v>
      </c>
      <c r="L132" s="24">
        <f>INDEX('Model 2'!EMBLEMFac10Fac3,MATCH($G132,'Model 2'!$A$93:$A$158,1),MATCH($D$4,'Model 2'!$D$92:$H$92,0))</f>
        <v>1</v>
      </c>
      <c r="M132" s="24">
        <f t="shared" si="13"/>
        <v>0.93326440788510556</v>
      </c>
      <c r="N132" s="24">
        <f>INDEX('Model 2'!EMBLEMFac8Fac5,MATCH($H132,'Model 2'!$A$191:$A$210,1),MATCH($D$6,'Model 2'!$D$190:$F$190,0))</f>
        <v>2.4263708103875192</v>
      </c>
      <c r="O132" s="24">
        <f>INDEX('Model 2'!EMBLEMFac9Fac5,MATCH($H132,'Model 2'!$A$216:$A$235,1),MATCH($D$7,'Model 2'!$D$213:$H$213,0))</f>
        <v>1</v>
      </c>
      <c r="P132" s="24">
        <f>INDEX('Model 2'!EMBLEMFac7Fac3,MATCH($G132,'Model 2'!$A$241:$A$306,1),MATCH($D$8,'Model 2'!$D$240:$E$240,0))</f>
        <v>0.99499993503350947</v>
      </c>
      <c r="Q132" s="24">
        <f>INDEX('Model 2'!EMBLEMFac11Fac5,MATCH($H132,'Model 2'!$A$312:$A$331,1),MATCH($B$7,'Model 2'!$D$309:$F$309,0))</f>
        <v>1.0477435876842462</v>
      </c>
      <c r="R132" s="24">
        <f>INDEX('Model 2'!EMBLEMFac27Fac3,MATCH(G132,'Model 2'!$A$337:$A$402,1),MATCH($B$5,'Model 2'!$D$336:$X$336,0))</f>
        <v>1.0781475826515805</v>
      </c>
      <c r="S132" s="24">
        <f t="shared" si="11"/>
        <v>0.10861366347431484</v>
      </c>
    </row>
    <row r="133" spans="7:19" x14ac:dyDescent="0.3">
      <c r="G133" s="25">
        <f t="shared" si="19"/>
        <v>194</v>
      </c>
      <c r="H133" s="25">
        <f t="shared" si="19"/>
        <v>130</v>
      </c>
      <c r="I133" s="24">
        <f t="shared" ref="I133:J135" si="20">I132</f>
        <v>3.8649190714287626E-4</v>
      </c>
      <c r="J133" s="24">
        <f t="shared" si="20"/>
        <v>1</v>
      </c>
      <c r="K133" s="24">
        <f>INDEX('Model 2'!EMBLEMFac1Fac3,MATCH($G133,'Model 2'!$A$22:$A$87,1),MATCH($B$8,'Model 2'!$D$21:$E$21,0))</f>
        <v>110.41444768734067</v>
      </c>
      <c r="L133" s="24">
        <f>INDEX('Model 2'!EMBLEMFac10Fac3,MATCH($G133,'Model 2'!$A$93:$A$158,1),MATCH($D$4,'Model 2'!$D$92:$H$92,0))</f>
        <v>1</v>
      </c>
      <c r="M133" s="24">
        <f t="shared" si="13"/>
        <v>0.93326440788510556</v>
      </c>
      <c r="N133" s="24">
        <f>INDEX('Model 2'!EMBLEMFac8Fac5,MATCH($H133,'Model 2'!$A$191:$A$210,1),MATCH($D$6,'Model 2'!$D$190:$F$190,0))</f>
        <v>2.4263708103875192</v>
      </c>
      <c r="O133" s="24">
        <f>INDEX('Model 2'!EMBLEMFac9Fac5,MATCH($H133,'Model 2'!$A$216:$A$235,1),MATCH($D$7,'Model 2'!$D$213:$H$213,0))</f>
        <v>1</v>
      </c>
      <c r="P133" s="24">
        <f>INDEX('Model 2'!EMBLEMFac7Fac3,MATCH($G133,'Model 2'!$A$241:$A$306,1),MATCH($D$8,'Model 2'!$D$240:$E$240,0))</f>
        <v>0.99499993503350947</v>
      </c>
      <c r="Q133" s="24">
        <f>INDEX('Model 2'!EMBLEMFac11Fac5,MATCH($H133,'Model 2'!$A$312:$A$331,1),MATCH($B$7,'Model 2'!$D$309:$F$309,0))</f>
        <v>1.0477435876842462</v>
      </c>
      <c r="R133" s="24">
        <f>INDEX('Model 2'!EMBLEMFac27Fac3,MATCH(G133,'Model 2'!$A$337:$A$402,1),MATCH($B$5,'Model 2'!$D$336:$X$336,0))</f>
        <v>1.0781475826515805</v>
      </c>
      <c r="S133" s="24">
        <f t="shared" ref="S133:S135" si="21">PRODUCT(I133:R133)</f>
        <v>0.10861366347431484</v>
      </c>
    </row>
    <row r="134" spans="7:19" x14ac:dyDescent="0.3">
      <c r="G134" s="25">
        <f t="shared" ref="G134:H135" si="22">G133+1</f>
        <v>195</v>
      </c>
      <c r="H134" s="25">
        <f t="shared" si="22"/>
        <v>131</v>
      </c>
      <c r="I134" s="24">
        <f t="shared" si="20"/>
        <v>3.8649190714287626E-4</v>
      </c>
      <c r="J134" s="24">
        <f t="shared" si="20"/>
        <v>1</v>
      </c>
      <c r="K134" s="24">
        <f>INDEX('Model 2'!EMBLEMFac1Fac3,MATCH($G134,'Model 2'!$A$22:$A$87,1),MATCH($B$8,'Model 2'!$D$21:$E$21,0))</f>
        <v>110.41444768734067</v>
      </c>
      <c r="L134" s="24">
        <f>INDEX('Model 2'!EMBLEMFac10Fac3,MATCH($G134,'Model 2'!$A$93:$A$158,1),MATCH($D$4,'Model 2'!$D$92:$H$92,0))</f>
        <v>1</v>
      </c>
      <c r="M134" s="24">
        <f t="shared" ref="M134:M135" si="23">M133</f>
        <v>0.93326440788510556</v>
      </c>
      <c r="N134" s="24">
        <f>INDEX('Model 2'!EMBLEMFac8Fac5,MATCH($H134,'Model 2'!$A$191:$A$210,1),MATCH($D$6,'Model 2'!$D$190:$F$190,0))</f>
        <v>2.4263708103875192</v>
      </c>
      <c r="O134" s="24">
        <f>INDEX('Model 2'!EMBLEMFac9Fac5,MATCH($H134,'Model 2'!$A$216:$A$235,1),MATCH($D$7,'Model 2'!$D$213:$H$213,0))</f>
        <v>1</v>
      </c>
      <c r="P134" s="24">
        <f>INDEX('Model 2'!EMBLEMFac7Fac3,MATCH($G134,'Model 2'!$A$241:$A$306,1),MATCH($D$8,'Model 2'!$D$240:$E$240,0))</f>
        <v>0.99499993503350947</v>
      </c>
      <c r="Q134" s="24">
        <f>INDEX('Model 2'!EMBLEMFac11Fac5,MATCH($H134,'Model 2'!$A$312:$A$331,1),MATCH($B$7,'Model 2'!$D$309:$F$309,0))</f>
        <v>1.0477435876842462</v>
      </c>
      <c r="R134" s="24">
        <f>INDEX('Model 2'!EMBLEMFac27Fac3,MATCH(G134,'Model 2'!$A$337:$A$402,1),MATCH($B$5,'Model 2'!$D$336:$X$336,0))</f>
        <v>1.0781475826515805</v>
      </c>
      <c r="S134" s="24">
        <f t="shared" si="21"/>
        <v>0.10861366347431484</v>
      </c>
    </row>
    <row r="135" spans="7:19" x14ac:dyDescent="0.3">
      <c r="G135" s="25">
        <f t="shared" si="22"/>
        <v>196</v>
      </c>
      <c r="H135" s="25">
        <f t="shared" si="22"/>
        <v>132</v>
      </c>
      <c r="I135" s="24">
        <f t="shared" si="20"/>
        <v>3.8649190714287626E-4</v>
      </c>
      <c r="J135" s="24">
        <f t="shared" si="20"/>
        <v>1</v>
      </c>
      <c r="K135" s="24">
        <f>INDEX('Model 2'!EMBLEMFac1Fac3,MATCH($G135,'Model 2'!$A$22:$A$87,1),MATCH($B$8,'Model 2'!$D$21:$E$21,0))</f>
        <v>110.41444768734067</v>
      </c>
      <c r="L135" s="24">
        <f>INDEX('Model 2'!EMBLEMFac10Fac3,MATCH($G135,'Model 2'!$A$93:$A$158,1),MATCH($D$4,'Model 2'!$D$92:$H$92,0))</f>
        <v>1</v>
      </c>
      <c r="M135" s="24">
        <f t="shared" si="23"/>
        <v>0.93326440788510556</v>
      </c>
      <c r="N135" s="24">
        <f>INDEX('Model 2'!EMBLEMFac8Fac5,MATCH($H135,'Model 2'!$A$191:$A$210,1),MATCH($D$6,'Model 2'!$D$190:$F$190,0))</f>
        <v>2.4263708103875192</v>
      </c>
      <c r="O135" s="24">
        <f>INDEX('Model 2'!EMBLEMFac9Fac5,MATCH($H135,'Model 2'!$A$216:$A$235,1),MATCH($D$7,'Model 2'!$D$213:$H$213,0))</f>
        <v>1</v>
      </c>
      <c r="P135" s="24">
        <f>INDEX('Model 2'!EMBLEMFac7Fac3,MATCH($G135,'Model 2'!$A$241:$A$306,1),MATCH($D$8,'Model 2'!$D$240:$E$240,0))</f>
        <v>0.99499993503350947</v>
      </c>
      <c r="Q135" s="24">
        <f>INDEX('Model 2'!EMBLEMFac11Fac5,MATCH($H135,'Model 2'!$A$312:$A$331,1),MATCH($B$7,'Model 2'!$D$309:$F$309,0))</f>
        <v>1.0477435876842462</v>
      </c>
      <c r="R135" s="24">
        <f>INDEX('Model 2'!EMBLEMFac27Fac3,MATCH(G135,'Model 2'!$A$337:$A$402,1),MATCH($B$5,'Model 2'!$D$336:$X$336,0))</f>
        <v>1.0781475826515805</v>
      </c>
      <c r="S135" s="24">
        <f t="shared" si="21"/>
        <v>0.10861366347431484</v>
      </c>
    </row>
  </sheetData>
  <sheetProtection sheet="1" objects="1" scenarios="1"/>
  <mergeCells count="1">
    <mergeCell ref="A25:D26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'Model 2'!$D$336:$X$336</xm:f>
          </x14:formula1>
          <xm:sqref>B5</xm:sqref>
        </x14:dataValidation>
        <x14:dataValidation type="list" allowBlank="1" showInputMessage="1" showErrorMessage="1">
          <x14:formula1>
            <xm:f>'Model 2'!$D$14:$D$16</xm:f>
          </x14:formula1>
          <xm:sqref>B6</xm:sqref>
        </x14:dataValidation>
        <x14:dataValidation type="list" allowBlank="1" showInputMessage="1" showErrorMessage="1">
          <x14:formula1>
            <xm:f>'Model 2'!$D$309:$F$309</xm:f>
          </x14:formula1>
          <xm:sqref>B7</xm:sqref>
        </x14:dataValidation>
        <x14:dataValidation type="list" allowBlank="1" showInputMessage="1" showErrorMessage="1">
          <x14:formula1>
            <xm:f>'Model 2'!$D$213:$H$213</xm:f>
          </x14:formula1>
          <xm:sqref>D7</xm:sqref>
        </x14:dataValidation>
        <x14:dataValidation type="list" allowBlank="1" showInputMessage="1" showErrorMessage="1">
          <x14:formula1>
            <xm:f>'Model 2'!$C$164:$C$185</xm:f>
          </x14:formula1>
          <xm:sqref>B9</xm:sqref>
        </x14:dataValidation>
        <x14:dataValidation type="list" allowBlank="1" showInputMessage="1" showErrorMessage="1">
          <x14:formula1>
            <xm:f>'Model 2'!$D$21:$E$21</xm:f>
          </x14:formula1>
          <xm:sqref>B8</xm:sqref>
        </x14:dataValidation>
        <x14:dataValidation type="list" allowBlank="1" showInputMessage="1" showErrorMessage="1">
          <x14:formula1>
            <xm:f>'Model 2'!$D$92:$H$92</xm:f>
          </x14:formula1>
          <xm:sqref>D4</xm:sqref>
        </x14:dataValidation>
        <x14:dataValidation type="list" allowBlank="1" showInputMessage="1" showErrorMessage="1">
          <x14:formula1>
            <xm:f>'Model 2'!$D$163:$H$163</xm:f>
          </x14:formula1>
          <xm:sqref>D5</xm:sqref>
        </x14:dataValidation>
        <x14:dataValidation type="list" allowBlank="1" showInputMessage="1" showErrorMessage="1">
          <x14:formula1>
            <xm:f>'Model 2'!$D$190:$F$190</xm:f>
          </x14:formula1>
          <xm:sqref>D6</xm:sqref>
        </x14:dataValidation>
        <x14:dataValidation type="list" allowBlank="1" showInputMessage="1" showErrorMessage="1">
          <x14:formula1>
            <xm:f>'Model 2'!$D$240:$E$240</xm:f>
          </x14:formula1>
          <xm:sqref>D8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20</vt:i4>
      </vt:variant>
    </vt:vector>
  </HeadingPairs>
  <TitlesOfParts>
    <vt:vector size="24" baseType="lpstr">
      <vt:lpstr>Model 1</vt:lpstr>
      <vt:lpstr>Model 1 Summary</vt:lpstr>
      <vt:lpstr>Model 2</vt:lpstr>
      <vt:lpstr>Model 2 Summary</vt:lpstr>
      <vt:lpstr>'Model 1'!EMBLEMBase</vt:lpstr>
      <vt:lpstr>'Model 2'!EMBLEMBase</vt:lpstr>
      <vt:lpstr>'Model 1'!EMBLEMFac10Fac3</vt:lpstr>
      <vt:lpstr>'Model 2'!EMBLEMFac10Fac3</vt:lpstr>
      <vt:lpstr>'Model 1'!EMBLEMFac11Fac5</vt:lpstr>
      <vt:lpstr>'Model 2'!EMBLEMFac11Fac5</vt:lpstr>
      <vt:lpstr>'Model 1'!EMBLEMFac1Fac3</vt:lpstr>
      <vt:lpstr>'Model 2'!EMBLEMFac1Fac3</vt:lpstr>
      <vt:lpstr>'Model 1'!EMBLEMFac22Fac30</vt:lpstr>
      <vt:lpstr>'Model 2'!EMBLEMFac22Fac30</vt:lpstr>
      <vt:lpstr>'Model 1'!EMBLEMFac27Fac3</vt:lpstr>
      <vt:lpstr>'Model 2'!EMBLEMFac27Fac3</vt:lpstr>
      <vt:lpstr>'Model 1'!EMBLEMFac28</vt:lpstr>
      <vt:lpstr>'Model 2'!EMBLEMFac28</vt:lpstr>
      <vt:lpstr>'Model 1'!EMBLEMFac7Fac3</vt:lpstr>
      <vt:lpstr>'Model 2'!EMBLEMFac7Fac3</vt:lpstr>
      <vt:lpstr>'Model 1'!EMBLEMFac8Fac5</vt:lpstr>
      <vt:lpstr>'Model 2'!EMBLEMFac8Fac5</vt:lpstr>
      <vt:lpstr>'Model 1'!EMBLEMFac9Fac5</vt:lpstr>
      <vt:lpstr>'Model 2'!EMBLEMFac9Fac5</vt:lpstr>
    </vt:vector>
  </TitlesOfParts>
  <Company>Towers Watson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BENJA780</dc:creator>
  <cp:lastModifiedBy>cmacdonald</cp:lastModifiedBy>
  <dcterms:created xsi:type="dcterms:W3CDTF">2015-02-12T19:30:43Z</dcterms:created>
  <dcterms:modified xsi:type="dcterms:W3CDTF">2015-04-21T15:39:00Z</dcterms:modified>
</cp:coreProperties>
</file>