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zefena\Desktop\Galvanize\Excel\"/>
    </mc:Choice>
  </mc:AlternateContent>
  <xr:revisionPtr revIDLastSave="0" documentId="13_ncr:1_{455D8F23-F29B-4E55-9840-775E6F51D03F}" xr6:coauthVersionLast="45" xr6:coauthVersionMax="45" xr10:uidLastSave="{00000000-0000-0000-0000-000000000000}"/>
  <bookViews>
    <workbookView xWindow="-120" yWindow="-120" windowWidth="20730" windowHeight="11160" activeTab="1" xr2:uid="{09650164-32A5-5E41-B315-3AC4BDEF06DC}"/>
  </bookViews>
  <sheets>
    <sheet name="Amazon-1" sheetId="1" r:id="rId1"/>
    <sheet name="Assumptions_19&amp;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E9" i="1" s="1"/>
  <c r="D9" i="1"/>
  <c r="F9" i="1" s="1"/>
  <c r="E11" i="1"/>
  <c r="F11" i="1"/>
  <c r="F13" i="1"/>
  <c r="F7" i="1"/>
  <c r="F5" i="1"/>
  <c r="F3" i="1"/>
  <c r="E3" i="1"/>
  <c r="G4" i="1" s="1"/>
  <c r="H4" i="1" s="1"/>
  <c r="I4" i="1" s="1"/>
  <c r="E13" i="1"/>
  <c r="E7" i="1"/>
  <c r="E5" i="1"/>
  <c r="G6" i="1" l="1"/>
  <c r="H6" i="1" s="1"/>
  <c r="I6" i="1" s="1"/>
  <c r="G8" i="1"/>
  <c r="H8" i="1" s="1"/>
  <c r="I8" i="1" s="1"/>
  <c r="G12" i="1"/>
  <c r="H12" i="1" s="1"/>
  <c r="I12" i="1" s="1"/>
  <c r="G14" i="1"/>
  <c r="H14" i="1" s="1"/>
  <c r="I14" i="1" s="1"/>
  <c r="G10" i="1" l="1"/>
  <c r="H10" i="1" s="1"/>
  <c r="I10" i="1" s="1"/>
</calcChain>
</file>

<file path=xl/sharedStrings.xml><?xml version="1.0" encoding="utf-8"?>
<sst xmlns="http://schemas.openxmlformats.org/spreadsheetml/2006/main" count="38" uniqueCount="16">
  <si>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</si>
  <si>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</si>
  <si>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</si>
  <si>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</si>
  <si>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</si>
  <si>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</si>
  <si>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</si>
  <si>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</si>
  <si>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% Change for 2017</t>
  </si>
  <si>
    <t>% Change for 2018</t>
  </si>
  <si>
    <t>Median for 2017and2018</t>
  </si>
  <si>
    <t>Projections 2019</t>
  </si>
  <si>
    <t>Projections 2020</t>
  </si>
  <si>
    <t>Operating expenses:Cost of sales</t>
  </si>
  <si>
    <t>Projections 2019 and 2020</t>
  </si>
  <si>
    <t>Operating expenses distribution: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</si>
</sst>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10" fontId="4" fillId="0" borderId="0" xfId="1" applyNumberFormat="1" applyFont="1"/>
    <xf numFmtId="0" fontId="6" fillId="0" borderId="0" xfId="0" applyFont="1" applyAlignment="1">
      <alignment wrapText="1"/>
    </xf>
    <xf numFmtId="10" fontId="0" fillId="0" borderId="0" xfId="0" applyNumberFormat="1"/>
    <xf numFmtId="0" fontId="0" fillId="0" borderId="0" xfId="0" applyAlignment="1">
      <alignment horizontal="left" wrapText="1"/>
    </xf>
    <xf numFmtId="0" fontId="7" fillId="0" borderId="0" xfId="0" applyFont="1" applyAlignment="1">
      <alignment vertical="center" wrapText="1"/>
    </xf>
    <xf numFmtId="3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/>
    <xf numFmtId="0" fontId="8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'Assumptions_19&amp;20'!$A$1</c:f>
          <c:strCache>
            <c:ptCount val="1"/>
            <c:pt idx="0">
              <c:v>Projections 2019 and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'Assumptions_19&amp;20'!$B$18</c:f>
              <c:strCache>
                <c:ptCount val="1"/>
                <c:pt idx="0">
                  <c:v>Projections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'Assumptions_19&amp;20'!$B$20:$B$24</c:f>
              <c:numCache>
                <c:formatCode>General</c:formatCode>
                <c:ptCount val="5"/>
                <c:pt idx="0">
                  <c:v>174735.07701463997</c:v>
                </c:pt>
                <c:pt idx="1">
                  <c:v>19091.123846880553</c:v>
                </c:pt>
                <c:pt idx="2">
                  <c:v>92124.918441377537</c:v>
                </c:pt>
                <c:pt idx="3">
                  <c:v>285188.99631805898</c:v>
                </c:pt>
                <c:pt idx="4">
                  <c:v>24879.10101557415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46A-A5EC-1E0979484F24}"/>
            </c:ext>
          </c:extLst>
        </c:ser>
        <c:ser>
          <c:idx val="1"/>
          <c:order val="1"/>
          <c:tx>
            <c:strRef>
              <c:f>'Assumptions_19&amp;20'!$C$18</c:f>
              <c:strCache>
                <c:ptCount val="1"/>
                <c:pt idx="0">
                  <c:v>Projections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'Assumptions_19&amp;20'!$C$20:$C$24</c:f>
              <c:numCache>
                <c:formatCode>General</c:formatCode>
                <c:ptCount val="5"/>
                <c:pt idx="0">
                  <c:v>219410.92830572996</c:v>
                </c:pt>
                <c:pt idx="1">
                  <c:v>26384.176179016311</c:v>
                </c:pt>
                <c:pt idx="2">
                  <c:v>125740.7934963622</c:v>
                </c:pt>
                <c:pt idx="3">
                  <c:v>368912.95538042992</c:v>
                </c:pt>
                <c:pt idx="4">
                  <c:v>49832.51488150251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1-446A-A5EC-1E097948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478351"/>
        <c:axId val="1950977951"/>
      </c:lineChart>
      <c:catAx>
        <c:axId val="204247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77951"/>
        <c:crosses val="autoZero"/>
        <c:auto val="1"/>
        <c:lblAlgn val="ctr"/>
        <c:lblOffset val="100"/>
        <c:noMultiLvlLbl val="0"/>
      </c:catAx>
      <c:valAx>
        <c:axId val="1950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'Assumptions_19&amp;20'!$A$32</c:f>
          <c:strCache>
            <c:ptCount val="1"/>
            <c:pt idx="0">
              <c:v>Operating expenses distribution: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'Assumptions_19&amp;20'!$B$32</c:f>
              <c:strCache>
                <c:ptCount val="1"/>
                <c:pt idx="0">
                  <c:v>Projections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'Assumptions_19&amp;20'!$A$33:$A$37</c:f>
              <c:strCache>
                <c:ptCount val="5"/>
                <c:pt idx="0">
                  <c:v>Cost of sales</c:v>
                </c:pt>
                <c:pt idx="1">
                  <c:v>Marketing</c:v>
                </c:pt>
                <c:pt idx="2">
                  <c:v>other expenses</c:v>
                </c:pt>
                <c:pt idx="3">
                  <c:v>Total operating expenses</c:v>
                </c:pt>
                <c:pt idx="4">
                  <c:v>Operating income</c:v>
                </c:pt>
              </c:strCache>
            </c:strRef>
          </c:cat>
          <c:val>
            <c:numRef>
              <c:f>'Assumptions_19&amp;20'!$B$33:$B$37</c:f>
              <c:numCache>
                <c:formatCode>General</c:formatCode>
                <c:ptCount val="5"/>
                <c:pt idx="0">
                  <c:v>174735.07701463997</c:v>
                </c:pt>
                <c:pt idx="1">
                  <c:v>19091.123846880553</c:v>
                </c:pt>
                <c:pt idx="2">
                  <c:v>92124.918441377537</c:v>
                </c:pt>
                <c:pt idx="3">
                  <c:v>285188.99631805898</c:v>
                </c:pt>
                <c:pt idx="4">
                  <c:v>24879.10101557415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A7A-BB19-35D7116CA2A4}"/>
            </c:ext>
          </c:extLst>
        </c:ser>
        <c:ser>
          <c:idx val="1"/>
          <c:order val="1"/>
          <c:tx>
            <c:strRef>
              <c:f>'Assumptions_19&amp;20'!$C$32</c:f>
              <c:strCache>
                <c:ptCount val="1"/>
                <c:pt idx="0">
                  <c:v>Projections 2020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'Assumptions_19&amp;20'!$A$33:$A$37</c:f>
              <c:strCache>
                <c:ptCount val="5"/>
                <c:pt idx="0">
                  <c:v>Cost of sales</c:v>
                </c:pt>
                <c:pt idx="1">
                  <c:v>Marketing</c:v>
                </c:pt>
                <c:pt idx="2">
                  <c:v>other expenses</c:v>
                </c:pt>
                <c:pt idx="3">
                  <c:v>Total operating expenses</c:v>
                </c:pt>
                <c:pt idx="4">
                  <c:v>Operating income</c:v>
                </c:pt>
              </c:strCache>
            </c:strRef>
          </c:cat>
          <c:val>
            <c:numRef>
              <c:f>'Assumptions_19&amp;20'!$C$33:$C$37</c:f>
              <c:numCache>
                <c:formatCode>General</c:formatCode>
                <c:ptCount val="5"/>
                <c:pt idx="0">
                  <c:v>219410.92830572996</c:v>
                </c:pt>
                <c:pt idx="1">
                  <c:v>26384.176179016311</c:v>
                </c:pt>
                <c:pt idx="2">
                  <c:v>125740.7934963622</c:v>
                </c:pt>
                <c:pt idx="3">
                  <c:v>368912.95538042992</c:v>
                </c:pt>
                <c:pt idx="4">
                  <c:v>49832.51488150251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A7A-BB19-35D7116C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4685215"/>
        <c:axId val="2044878815"/>
      </c:barChart>
      <c:catAx>
        <c:axId val="185468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78815"/>
        <c:crosses val="autoZero"/>
        <c:auto val="1"/>
        <c:lblAlgn val="ctr"/>
        <c:lblOffset val="100"/>
        <c:noMultiLvlLbl val="0"/>
      </c:catAx>
      <c:valAx>
        <c:axId val="204487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$ in Millions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8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17</xdr:row>
      <xdr:rowOff>9525</xdr:rowOff>
    </xdr:from>
    <xdr:to>
      <xdr:col>10</xdr:col>
      <xdr:colOff>471487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BA161-433E-42F0-8BB4-DF9D799F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30</xdr:row>
      <xdr:rowOff>200024</xdr:rowOff>
    </xdr:from>
    <xdr:to>
      <xdr:col>11</xdr:col>
      <xdr:colOff>209549</xdr:colOff>
      <xdr:row>45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9E5C3-EBA6-4874-9DB6-0704C3C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I27"/>
  <sheetViews>
    <sheetView zoomScale="75" zoomScaleNormal="75" workbookViewId="0"/>
  </sheetViews>
  <sheetFormatPr defaultColWidth="11" defaultRowHeight="15.75"/>
  <cols>
    <col min="1" max="1" width="32.5" bestFit="1" customWidth="1"/>
  </cols>
  <sheetData>
    <row r="1" spans="1:9">
      <c r="A1" t="s">
        <v>6</v>
      </c>
    </row>
    <row r="2" spans="1:9" ht="47.25">
      <c r="A2" s="1"/>
      <c r="B2" s="2">
        <v>2016</v>
      </c>
      <c r="C2" s="2">
        <v>2017</v>
      </c>
      <c r="D2" s="2">
        <v>2018</v>
      </c>
      <c r="E2" s="9" t="s">
        <v>8</v>
      </c>
      <c r="F2" s="9" t="s">
        <v>9</v>
      </c>
      <c r="G2" s="11" t="s">
        <v>10</v>
      </c>
      <c r="H2" s="12" t="s">
        <v>11</v>
      </c>
      <c r="I2" s="7" t="s">
        <v>12</v>
      </c>
    </row>
    <row r="3" spans="1:9">
      <c r="A3" s="4" t="s">
        <v>0</v>
      </c>
      <c r="B3" s="5">
        <v>135987</v>
      </c>
      <c r="C3" s="5">
        <v>177866</v>
      </c>
      <c r="D3" s="5">
        <v>232887</v>
      </c>
      <c r="E3" s="8">
        <f>(C3-B3)/B3</f>
        <v>0.30796326119408474</v>
      </c>
      <c r="F3" s="8">
        <f>(D3-C3)/C3</f>
        <v>0.3093396152159491</v>
      </c>
    </row>
    <row r="4" spans="1:9">
      <c r="A4" s="4"/>
      <c r="B4" s="5"/>
      <c r="C4" s="5"/>
      <c r="D4" s="5"/>
      <c r="E4" s="8"/>
      <c r="F4" s="8"/>
      <c r="G4" s="10">
        <f>MEDIAN(E3:F4)</f>
        <v>0.30865143820501695</v>
      </c>
      <c r="H4" s="13">
        <f>D3*(1+G4)</f>
        <v>304767.90748925181</v>
      </c>
      <c r="I4" s="13">
        <f>H4*(1+G4)</f>
        <v>398834.96045454295</v>
      </c>
    </row>
    <row r="5" spans="1:9">
      <c r="A5" s="4" t="s">
        <v>13</v>
      </c>
      <c r="B5" s="5">
        <v>88265</v>
      </c>
      <c r="C5" s="5">
        <v>111934</v>
      </c>
      <c r="D5" s="5">
        <v>139156</v>
      </c>
      <c r="E5" s="8">
        <f>(C5-B5)/B5</f>
        <v>0.26815838667648556</v>
      </c>
      <c r="F5" s="8">
        <f>(D5-C5)/C5</f>
        <v>0.24319688387799954</v>
      </c>
      <c r="H5" s="13"/>
      <c r="I5" s="13"/>
    </row>
    <row r="6" spans="1:9">
      <c r="A6" s="4"/>
      <c r="B6" s="5"/>
      <c r="C6" s="5"/>
      <c r="D6" s="5"/>
      <c r="E6" s="8"/>
      <c r="F6" s="8"/>
      <c r="G6" s="10">
        <f>MEDIAN(E5:F6)</f>
        <v>0.25567763527724252</v>
      </c>
      <c r="H6" s="13">
        <f t="shared" ref="H5:H14" si="0">D5*(1+G6)</f>
        <v>174735.07701463997</v>
      </c>
      <c r="I6" s="13">
        <f t="shared" ref="I5:I14" si="1">H6*(1+G6)</f>
        <v>219410.92830572996</v>
      </c>
    </row>
    <row r="7" spans="1:9">
      <c r="A7" s="4" t="s">
        <v>3</v>
      </c>
      <c r="B7" s="5">
        <v>7233</v>
      </c>
      <c r="C7" s="5">
        <v>10069</v>
      </c>
      <c r="D7" s="5">
        <v>13814</v>
      </c>
      <c r="E7" s="8">
        <f>(C7-B7)/B7</f>
        <v>0.39209180146550532</v>
      </c>
      <c r="F7" s="8">
        <f>(D7-C7)/C7</f>
        <v>0.37193365776144605</v>
      </c>
      <c r="G7" s="10"/>
      <c r="H7" s="13"/>
      <c r="I7" s="13"/>
    </row>
    <row r="8" spans="1:9">
      <c r="A8" s="4"/>
      <c r="B8" s="5"/>
      <c r="C8" s="5"/>
      <c r="D8" s="5"/>
      <c r="E8" s="8"/>
      <c r="F8" s="8"/>
      <c r="G8" s="10">
        <f t="shared" ref="G8" si="2">MEDIAN(E7:F8)</f>
        <v>0.38201272961347565</v>
      </c>
      <c r="H8" s="13">
        <f t="shared" si="0"/>
        <v>19091.123846880553</v>
      </c>
      <c r="I8" s="13">
        <f t="shared" si="1"/>
        <v>26384.176179016311</v>
      </c>
    </row>
    <row r="9" spans="1:9">
      <c r="A9" s="4" t="s">
        <v>7</v>
      </c>
      <c r="B9" s="5">
        <f>B11-B7-B5</f>
        <v>36303</v>
      </c>
      <c r="C9" s="5">
        <f>C11-C7-C5</f>
        <v>51757</v>
      </c>
      <c r="D9" s="5">
        <f>D11-D7-D5</f>
        <v>67496</v>
      </c>
      <c r="E9" s="8">
        <f>(C9-B9)/B9</f>
        <v>0.42569484615596509</v>
      </c>
      <c r="F9" s="8">
        <f>(D9-C9)/C9</f>
        <v>0.30409413219467896</v>
      </c>
      <c r="G9" s="10"/>
      <c r="H9" s="13"/>
      <c r="I9" s="13"/>
    </row>
    <row r="10" spans="1:9">
      <c r="A10" s="4"/>
      <c r="B10" s="5"/>
      <c r="C10" s="5"/>
      <c r="D10" s="5"/>
      <c r="E10" s="8"/>
      <c r="F10" s="8"/>
      <c r="G10" s="10">
        <f>MEDIAN(E9:F10)</f>
        <v>0.36489448917532202</v>
      </c>
      <c r="H10" s="13">
        <f>D9*(1+G10)</f>
        <v>92124.918441377537</v>
      </c>
      <c r="I10" s="13">
        <f t="shared" si="1"/>
        <v>125740.7934963622</v>
      </c>
    </row>
    <row r="11" spans="1:9">
      <c r="A11" s="4" t="s">
        <v>4</v>
      </c>
      <c r="B11" s="5">
        <v>131801</v>
      </c>
      <c r="C11" s="5">
        <v>173760</v>
      </c>
      <c r="D11" s="5">
        <v>220466</v>
      </c>
      <c r="E11" s="8">
        <f>(C11-B11)/B11</f>
        <v>0.31835115059825037</v>
      </c>
      <c r="F11" s="8">
        <f>(D11-C11)/C11</f>
        <v>0.26879604051565376</v>
      </c>
      <c r="H11" s="13"/>
      <c r="I11" s="13"/>
    </row>
    <row r="12" spans="1:9">
      <c r="A12" s="4"/>
      <c r="B12" s="5"/>
      <c r="C12" s="5"/>
      <c r="D12" s="5"/>
      <c r="E12" s="8"/>
      <c r="F12" s="8"/>
      <c r="G12" s="10">
        <f>MEDIAN(E11:F12)</f>
        <v>0.29357359555695206</v>
      </c>
      <c r="H12" s="13">
        <f>D11*(1+G12)</f>
        <v>285188.99631805898</v>
      </c>
      <c r="I12" s="13">
        <f t="shared" si="1"/>
        <v>368912.95538042992</v>
      </c>
    </row>
    <row r="13" spans="1:9">
      <c r="A13" s="4" t="s">
        <v>5</v>
      </c>
      <c r="B13" s="5">
        <v>4186</v>
      </c>
      <c r="C13" s="5">
        <v>4106</v>
      </c>
      <c r="D13" s="5">
        <v>12421</v>
      </c>
      <c r="E13" s="8">
        <f>(C13-B13)/B13</f>
        <v>-1.9111323459149548E-2</v>
      </c>
      <c r="F13" s="8">
        <f>(D13-C13)/C13</f>
        <v>2.02508524111057</v>
      </c>
      <c r="H13" s="13"/>
      <c r="I13" s="13"/>
    </row>
    <row r="14" spans="1:9">
      <c r="A14" s="4"/>
      <c r="B14" s="5"/>
      <c r="C14" s="5"/>
      <c r="D14" s="5"/>
      <c r="E14" s="8"/>
      <c r="F14" s="8"/>
      <c r="G14" s="10">
        <f>MEDIAN(E13:F14)</f>
        <v>1.0029869588257101</v>
      </c>
      <c r="H14" s="13">
        <f t="shared" si="0"/>
        <v>24879.10101557415</v>
      </c>
      <c r="I14" s="13">
        <f t="shared" si="1"/>
        <v>49832.51488150251</v>
      </c>
    </row>
    <row r="15" spans="1:9">
      <c r="A15" s="4"/>
      <c r="B15" s="4"/>
      <c r="C15" s="4"/>
      <c r="D15" s="4"/>
      <c r="E15" s="4"/>
    </row>
    <row r="16" spans="1:9">
      <c r="A16" s="4"/>
      <c r="B16" s="4"/>
      <c r="C16" s="4"/>
      <c r="D16" s="4"/>
      <c r="E16" s="4"/>
    </row>
    <row r="17" spans="1:8">
      <c r="A17" s="3"/>
      <c r="B17" s="3"/>
      <c r="C17" s="3"/>
      <c r="D17" s="3"/>
      <c r="E17" s="3"/>
    </row>
    <row r="18" spans="1:8">
      <c r="A18" s="4"/>
      <c r="B18" s="4"/>
      <c r="C18" s="4"/>
      <c r="D18" s="4"/>
      <c r="E18" s="4"/>
    </row>
    <row r="19" spans="1:8">
      <c r="A19" s="4"/>
      <c r="B19" s="4"/>
      <c r="C19" s="4"/>
      <c r="D19" s="4"/>
      <c r="E19" s="4"/>
    </row>
    <row r="20" spans="1:8">
      <c r="A20" s="3"/>
      <c r="B20" s="3"/>
      <c r="C20" s="3"/>
      <c r="D20" s="3"/>
      <c r="E20" s="3"/>
    </row>
    <row r="21" spans="1:8">
      <c r="A21" s="4"/>
      <c r="B21" s="5"/>
      <c r="C21" s="5"/>
      <c r="D21" s="5"/>
      <c r="E21" s="4"/>
    </row>
    <row r="22" spans="1:8">
      <c r="A22" s="4"/>
      <c r="B22" s="5"/>
      <c r="C22" s="5"/>
      <c r="D22" s="5"/>
      <c r="E22" s="4"/>
    </row>
    <row r="23" spans="1:8">
      <c r="A23" s="3"/>
      <c r="B23" s="3"/>
      <c r="C23" s="3"/>
      <c r="D23" s="3"/>
      <c r="E23" s="3"/>
    </row>
    <row r="24" spans="1:8">
      <c r="A24" s="4"/>
      <c r="B24" s="4"/>
      <c r="C24" s="4"/>
      <c r="D24" s="4"/>
      <c r="E24" s="4"/>
    </row>
    <row r="25" spans="1:8">
      <c r="A25" s="4"/>
      <c r="B25" s="4"/>
      <c r="C25" s="4"/>
      <c r="D25" s="4"/>
      <c r="E25" s="4"/>
    </row>
    <row r="26" spans="1:8">
      <c r="A26" s="4"/>
      <c r="B26" s="4"/>
      <c r="C26" s="4"/>
      <c r="D26" s="4"/>
      <c r="E26" s="4"/>
      <c r="F26" s="4"/>
      <c r="G26" s="5"/>
      <c r="H26" s="6"/>
    </row>
    <row r="27" spans="1:8">
      <c r="A27" s="4"/>
      <c r="B27" s="4"/>
      <c r="C27" s="4"/>
      <c r="D27" s="4"/>
      <c r="E27" s="4"/>
      <c r="F27" s="4"/>
      <c r="G27" s="5"/>
      <c r="H27" s="6"/>
    </row>
  </sheetData>
  <mergeCells count="64">
    <mergeCell ref="F3:F4"/>
    <mergeCell ref="F5:F6"/>
    <mergeCell ref="F7:F8"/>
    <mergeCell ref="F9:F10"/>
    <mergeCell ref="F11:F12"/>
    <mergeCell ref="F13:F14"/>
    <mergeCell ref="E5:E6"/>
    <mergeCell ref="D3:D4"/>
    <mergeCell ref="E3:E4"/>
    <mergeCell ref="A5:A6"/>
    <mergeCell ref="B5:B6"/>
    <mergeCell ref="C5:C6"/>
    <mergeCell ref="D5:D6"/>
    <mergeCell ref="A3:A4"/>
    <mergeCell ref="B3:B4"/>
    <mergeCell ref="C3:C4"/>
    <mergeCell ref="D7:D8"/>
    <mergeCell ref="E7:E8"/>
    <mergeCell ref="A7:A8"/>
    <mergeCell ref="B7:B8"/>
    <mergeCell ref="C7:C8"/>
    <mergeCell ref="E9:E10"/>
    <mergeCell ref="A9:A10"/>
    <mergeCell ref="B9:B10"/>
    <mergeCell ref="C9:C10"/>
    <mergeCell ref="D9:D10"/>
    <mergeCell ref="D11:D12"/>
    <mergeCell ref="E11:E12"/>
    <mergeCell ref="A13:A14"/>
    <mergeCell ref="B13:B14"/>
    <mergeCell ref="C13:C14"/>
    <mergeCell ref="A11:A12"/>
    <mergeCell ref="B11:B12"/>
    <mergeCell ref="C11:C12"/>
    <mergeCell ref="D13:D14"/>
    <mergeCell ref="E13:E14"/>
    <mergeCell ref="A15:A16"/>
    <mergeCell ref="B15:B16"/>
    <mergeCell ref="C15:C16"/>
    <mergeCell ref="D15:D16"/>
    <mergeCell ref="E15:E16"/>
    <mergeCell ref="A18:A19"/>
    <mergeCell ref="B18:B19"/>
    <mergeCell ref="C18:C19"/>
    <mergeCell ref="D18:D19"/>
    <mergeCell ref="E18:E19"/>
    <mergeCell ref="D21:D22"/>
    <mergeCell ref="E21:E22"/>
    <mergeCell ref="A24:A25"/>
    <mergeCell ref="B24:B25"/>
    <mergeCell ref="C24:C25"/>
    <mergeCell ref="A21:A22"/>
    <mergeCell ref="B21:B22"/>
    <mergeCell ref="C21:C22"/>
    <mergeCell ref="E26:E27"/>
    <mergeCell ref="F26:F27"/>
    <mergeCell ref="G26:G27"/>
    <mergeCell ref="H26:H27"/>
    <mergeCell ref="D24:D25"/>
    <mergeCell ref="E24:E25"/>
    <mergeCell ref="A26:A27"/>
    <mergeCell ref="B26:B27"/>
    <mergeCell ref="C26:C27"/>
    <mergeCell ref="D26:D2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D2BD-F8EF-4949-98C5-73133812F406}">
  <dimension ref="A1:C37"/>
  <sheetViews>
    <sheetView tabSelected="1" topLeftCell="A4" workbookViewId="0">
      <selection activeCell="M30" sqref="M30"/>
    </sheetView>
  </sheetViews>
  <sheetFormatPr defaultRowHeight="15.75"/>
  <cols>
    <col min="1" max="1" width="25.875" bestFit="1" customWidth="1"/>
  </cols>
  <sheetData>
    <row r="1" spans="1:3">
      <c r="A1" t="s">
        <v>14</v>
      </c>
    </row>
    <row r="2" spans="1:3" ht="26.25">
      <c r="B2" s="15" t="s">
        <v>11</v>
      </c>
      <c r="C2" s="14" t="s">
        <v>12</v>
      </c>
    </row>
    <row r="3" spans="1:3">
      <c r="A3" s="16" t="s">
        <v>0</v>
      </c>
    </row>
    <row r="4" spans="1:3">
      <c r="A4" s="16"/>
      <c r="B4" s="13">
        <v>304767.90748925181</v>
      </c>
      <c r="C4" s="13">
        <v>398834.96045454295</v>
      </c>
    </row>
    <row r="5" spans="1:3">
      <c r="A5" s="17" t="s">
        <v>1</v>
      </c>
    </row>
    <row r="6" spans="1:3">
      <c r="A6" s="18" t="s">
        <v>2</v>
      </c>
    </row>
    <row r="7" spans="1:3">
      <c r="A7" s="18"/>
      <c r="B7">
        <v>174735.07701463997</v>
      </c>
      <c r="C7">
        <v>219410.92830572996</v>
      </c>
    </row>
    <row r="8" spans="1:3">
      <c r="A8" s="16" t="s">
        <v>3</v>
      </c>
    </row>
    <row r="9" spans="1:3">
      <c r="A9" s="16"/>
      <c r="B9">
        <v>19091.123846880553</v>
      </c>
      <c r="C9">
        <v>26384.176179016311</v>
      </c>
    </row>
    <row r="10" spans="1:3">
      <c r="A10" s="16" t="s">
        <v>7</v>
      </c>
    </row>
    <row r="11" spans="1:3">
      <c r="A11" s="16"/>
      <c r="B11">
        <v>92124.918441377537</v>
      </c>
      <c r="C11">
        <v>125740.7934963622</v>
      </c>
    </row>
    <row r="12" spans="1:3">
      <c r="A12" s="16" t="s">
        <v>4</v>
      </c>
    </row>
    <row r="13" spans="1:3">
      <c r="A13" s="16"/>
      <c r="B13">
        <v>285188.99631805898</v>
      </c>
      <c r="C13">
        <v>368912.95538042992</v>
      </c>
    </row>
    <row r="14" spans="1:3">
      <c r="A14" s="16" t="s">
        <v>5</v>
      </c>
    </row>
    <row r="15" spans="1:3">
      <c r="A15" s="16"/>
      <c r="B15">
        <v>24879.10101557415</v>
      </c>
      <c r="C15">
        <v>49832.51488150251</v>
      </c>
    </row>
    <row r="18" spans="1:3" ht="26.25">
      <c r="B18" s="15" t="s">
        <v>11</v>
      </c>
      <c r="C18" s="14" t="s">
        <v>12</v>
      </c>
    </row>
    <row r="19" spans="1:3">
      <c r="A19" t="s">
        <v>0</v>
      </c>
      <c r="B19" s="13">
        <v>304767.90748925181</v>
      </c>
      <c r="C19" s="13">
        <v>398834.96045454295</v>
      </c>
    </row>
    <row r="20" spans="1:3">
      <c r="A20" t="s">
        <v>2</v>
      </c>
      <c r="B20">
        <v>174735.07701463997</v>
      </c>
      <c r="C20">
        <v>219410.92830572996</v>
      </c>
    </row>
    <row r="21" spans="1:3">
      <c r="A21" t="s">
        <v>3</v>
      </c>
      <c r="B21">
        <v>19091.123846880553</v>
      </c>
      <c r="C21">
        <v>26384.176179016311</v>
      </c>
    </row>
    <row r="22" spans="1:3">
      <c r="A22" t="s">
        <v>7</v>
      </c>
      <c r="B22">
        <v>92124.918441377537</v>
      </c>
      <c r="C22">
        <v>125740.7934963622</v>
      </c>
    </row>
    <row r="23" spans="1:3">
      <c r="A23" t="s">
        <v>4</v>
      </c>
      <c r="B23">
        <v>285188.99631805898</v>
      </c>
      <c r="C23">
        <v>368912.95538042992</v>
      </c>
    </row>
    <row r="24" spans="1:3">
      <c r="A24" t="s">
        <v>5</v>
      </c>
      <c r="B24">
        <v>24879.10101557415</v>
      </c>
      <c r="C24">
        <v>49832.51488150251</v>
      </c>
    </row>
    <row r="32" spans="1:3" ht="26.25">
      <c r="A32" s="17" t="s">
        <v>15</v>
      </c>
      <c r="B32" s="15" t="s">
        <v>11</v>
      </c>
      <c r="C32" s="14" t="s">
        <v>12</v>
      </c>
    </row>
    <row r="33" spans="1:3">
      <c r="A33" t="s">
        <v>2</v>
      </c>
      <c r="B33">
        <v>174735.07701463997</v>
      </c>
      <c r="C33">
        <v>219410.92830572996</v>
      </c>
    </row>
    <row r="34" spans="1:3">
      <c r="A34" t="s">
        <v>3</v>
      </c>
      <c r="B34">
        <v>19091.123846880553</v>
      </c>
      <c r="C34">
        <v>26384.176179016311</v>
      </c>
    </row>
    <row r="35" spans="1:3">
      <c r="A35" t="s">
        <v>7</v>
      </c>
      <c r="B35">
        <v>92124.918441377537</v>
      </c>
      <c r="C35">
        <v>125740.7934963622</v>
      </c>
    </row>
    <row r="36" spans="1:3">
      <c r="A36" t="s">
        <v>4</v>
      </c>
      <c r="B36">
        <v>285188.99631805898</v>
      </c>
      <c r="C36">
        <v>368912.95538042992</v>
      </c>
    </row>
    <row r="37" spans="1:3">
      <c r="A37" t="s">
        <v>5</v>
      </c>
      <c r="B37">
        <v>24879.10101557415</v>
      </c>
      <c r="C37">
        <v>49832.51488150251</v>
      </c>
    </row>
  </sheetData>
  <mergeCells count="6">
    <mergeCell ref="A3:A4"/>
    <mergeCell ref="A6:A7"/>
    <mergeCell ref="A8:A9"/>
    <mergeCell ref="A10:A11"/>
    <mergeCell ref="A12:A13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Assumptions_19&amp;20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Gozefena</cp:lastModifiedBy>
  <dcterms:created xsi:type="dcterms:W3CDTF">2019-10-07T19:17:30Z</dcterms:created>
  <dcterms:modified xsi:type="dcterms:W3CDTF">2019-10-07T20:43:54Z</dcterms:modified>
</cp:coreProperties>
</file>