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<sst xmlns="http://schemas.openxmlformats.org/spreadsheetml/2006/main" count="25" uniqueCount="23">
  <si>
    <t>Gabriel R Munhoz 106802</t>
  </si>
  <si>
    <t>Tempo (h)</t>
  </si>
  <si>
    <t>Concentração celular (Kg/L)</t>
  </si>
  <si>
    <t>Concentração de Substrato (Kg/L)</t>
  </si>
  <si>
    <t>t</t>
  </si>
  <si>
    <t>X</t>
  </si>
  <si>
    <t>S</t>
  </si>
  <si>
    <t>rx</t>
  </si>
  <si>
    <t>rs</t>
  </si>
  <si>
    <t>X médio</t>
  </si>
  <si>
    <t>ux</t>
  </si>
  <si>
    <t>us</t>
  </si>
  <si>
    <t>1/ux</t>
  </si>
  <si>
    <t>1/s</t>
  </si>
  <si>
    <t>-</t>
  </si>
  <si>
    <t>y =  a + bx</t>
  </si>
  <si>
    <t>a</t>
  </si>
  <si>
    <t>ux max</t>
  </si>
  <si>
    <t>b</t>
  </si>
  <si>
    <t>Ks</t>
  </si>
  <si>
    <t>Resultados</t>
  </si>
  <si>
    <t>Velocidade específica máxima de crescimento microbiano</t>
  </si>
  <si>
    <t>Constante de saturação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</si>
</sst>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6">
    <font>
      <sz val="10.0"/>
      <color rgb="FF000000"/>
      <name val="Arial"/>
    </font>
    <font/>
    <font>
      <color theme="1"/>
      <name val="Arial"/>
    </font>
    <font>
      <sz val="14.0"/>
    </font>
    <font>
      <sz val="14.0"/>
      <color theme="1"/>
      <name val="Arial"/>
    </font>
    <font>
      <b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2" xfId="0" applyFont="1" applyNumberFormat="1"/>
    <xf borderId="0" fillId="0" fontId="1" numFmtId="2" xfId="0" applyFont="1" applyNumberFormat="1"/>
    <xf borderId="0" fillId="0" fontId="1" numFmtId="164" xfId="0" applyAlignment="1" applyFont="1" applyNumberFormat="1">
      <alignment readingOrder="0"/>
    </xf>
    <xf borderId="0" fillId="0" fontId="2" numFmtId="164" xfId="0" applyFont="1" applyNumberFormat="1"/>
    <xf borderId="0" fillId="3" fontId="2" numFmtId="164" xfId="0" applyFill="1" applyFont="1" applyNumberFormat="1"/>
    <xf borderId="0" fillId="0" fontId="2" numFmtId="164" xfId="0" applyAlignment="1" applyFont="1" applyNumberFormat="1">
      <alignment readingOrder="0"/>
    </xf>
    <xf borderId="0" fillId="0" fontId="1" numFmtId="0" xfId="0" applyAlignment="1" applyFont="1">
      <alignment horizontal="left" readingOrder="0"/>
    </xf>
    <xf borderId="0" fillId="4" fontId="3" numFmtId="0" xfId="0" applyAlignment="1" applyFill="1" applyFont="1">
      <alignment readingOrder="0"/>
    </xf>
    <xf borderId="0" fillId="4" fontId="4" numFmtId="2" xfId="0" applyAlignment="1" applyFont="1" applyNumberFormat="1">
      <alignment horizontal="left"/>
    </xf>
    <xf borderId="0" fillId="0" fontId="5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 e 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'Página1'!$B$3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'Página1'!$A$4:$A$17</c:f>
            </c:strRef>
          </c:cat>
          <c:val>
            <c:numRef>
              <c:f>'Página1'!$B$4:$B$17</c:f>
              <c:numCache/>
            </c:numRef>
          </c:val>
          <c:smooth val="0"/>
        </c:ser>
        <c:ser>
          <c:idx val="1"/>
          <c:order val="1"/>
          <c:tx>
            <c:strRef>
              <c:f>'Página1'!$C$3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'Página1'!$A$4:$A$17</c:f>
            </c:strRef>
          </c:cat>
          <c:val>
            <c:numRef>
              <c:f>'Página1'!$C$4:$C$17</c:f>
              <c:numCache/>
            </c:numRef>
          </c:val>
          <c:smooth val="0"/>
        </c:ser>
        <c:axId val="563566891"/>
        <c:axId val="965953749"/>
      </c:lineChart>
      <c:catAx>
        <c:axId val="5635668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5953749"/>
      </c:catAx>
      <c:valAx>
        <c:axId val="9659537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35668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 em função de 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'Página1'!$A$4:$A$17</c:f>
            </c:strRef>
          </c:cat>
          <c:val>
            <c:numRef>
              <c:f>'Página1'!$B$4:$B$17</c:f>
              <c:numCache/>
            </c:numRef>
          </c:val>
          <c:smooth val="0"/>
        </c:ser>
        <c:axId val="1950102470"/>
        <c:axId val="2046269772"/>
      </c:lineChart>
      <c:catAx>
        <c:axId val="19501024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6269772"/>
      </c:catAx>
      <c:valAx>
        <c:axId val="20462697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01024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ux x 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'Página1'!$G$3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'Página1'!$A$4:$A$17</c:f>
            </c:strRef>
          </c:cat>
          <c:val>
            <c:numRef>
              <c:f>'Página1'!$G$4:$G$17</c:f>
              <c:numCache/>
            </c:numRef>
          </c:val>
          <c:smooth val="0"/>
        </c:ser>
        <c:axId val="1718433923"/>
        <c:axId val="165513842"/>
      </c:lineChart>
      <c:catAx>
        <c:axId val="17184339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513842"/>
      </c:catAx>
      <c:valAx>
        <c:axId val="1655138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84339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us x 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'Página1'!$H$3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'Página1'!$A$4:$A$17</c:f>
            </c:strRef>
          </c:cat>
          <c:val>
            <c:numRef>
              <c:f>'Página1'!$H$4:$H$17</c:f>
              <c:numCache/>
            </c:numRef>
          </c:val>
          <c:smooth val="0"/>
        </c:ser>
        <c:axId val="624786880"/>
        <c:axId val="127681244"/>
      </c:lineChart>
      <c:catAx>
        <c:axId val="62478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681244"/>
      </c:catAx>
      <c:valAx>
        <c:axId val="1276812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47868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1/ux x 1/S</a:t>
            </a:r>
          </a:p>
        </c:rich>
      </c:tx>
      <c:layout>
        <c:manualLayout>
          <c:xMode val="edge"/>
          <c:yMode val="edge"/>
          <c:x val="0.030952380952380953"/>
          <c:y val="0.05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'Página1'!$I$8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1"/>
            <c:dispEq val="1"/>
          </c:trendline>
          <c:cat>
            <c:strRef>
              <c:f>'Página1'!$J$9:$J$12</c:f>
            </c:strRef>
          </c:cat>
          <c:val>
            <c:numRef>
              <c:f>'Página1'!$I$9:$I$12</c:f>
              <c:numCache/>
            </c:numRef>
          </c:val>
          <c:smooth val="0"/>
        </c:ser>
        <c:axId val="1459039335"/>
        <c:axId val="1234100621"/>
      </c:lineChart>
      <c:catAx>
        <c:axId val="1459039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4100621"/>
      </c:catAx>
      <c:valAx>
        <c:axId val="12341006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90393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18</xdr:row>
      <xdr:rowOff>9525</xdr:rowOff>
    </xdr:from>
    <xdr:ext cx="4600575" cy="28479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180975</xdr:colOff>
      <xdr:row>18</xdr:row>
      <xdr:rowOff>9525</xdr:rowOff>
    </xdr:from>
    <xdr:ext cx="4600575" cy="28479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33</xdr:row>
      <xdr:rowOff>0</xdr:rowOff>
    </xdr:from>
    <xdr:ext cx="4600575" cy="28479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180975</xdr:colOff>
      <xdr:row>33</xdr:row>
      <xdr:rowOff>0</xdr:rowOff>
    </xdr:from>
    <xdr:ext cx="4600575" cy="28479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9525</xdr:colOff>
      <xdr:row>2</xdr:row>
      <xdr:rowOff>9525</xdr:rowOff>
    </xdr:from>
    <xdr:ext cx="4438650" cy="274320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4.86"/>
    <col customWidth="1" min="3" max="3" width="30.0"/>
  </cols>
  <sheetData>
    <row r="1">
      <c r="A1" s="1" t="s">
        <v>0</v>
      </c>
      <c r="B1" s="2"/>
      <c r="C1" s="2"/>
    </row>
    <row r="2">
      <c r="A2" s="1" t="s">
        <v>1</v>
      </c>
      <c r="B2" s="1" t="s">
        <v>2</v>
      </c>
      <c r="C2" s="1" t="s">
        <v>3</v>
      </c>
    </row>
    <row r="3">
      <c r="A3" s="1" t="s">
        <v>4</v>
      </c>
      <c r="B3" s="1" t="s">
        <v>5</v>
      </c>
      <c r="C3" s="1" t="s">
        <v>6</v>
      </c>
      <c r="D3" s="3" t="s">
        <v>7</v>
      </c>
      <c r="E3" s="3" t="s">
        <v>8</v>
      </c>
      <c r="F3" s="4" t="s">
        <v>9</v>
      </c>
      <c r="G3" s="4" t="s">
        <v>10</v>
      </c>
      <c r="H3" s="3" t="s">
        <v>11</v>
      </c>
      <c r="I3" s="3" t="s">
        <v>12</v>
      </c>
      <c r="J3" s="3" t="s">
        <v>13</v>
      </c>
      <c r="K3" s="3"/>
    </row>
    <row r="4">
      <c r="A4" s="1">
        <v>0.0</v>
      </c>
      <c r="B4" s="1">
        <v>0.2</v>
      </c>
      <c r="C4" s="1">
        <v>25.0</v>
      </c>
      <c r="D4" s="5" t="s">
        <v>14</v>
      </c>
      <c r="E4" s="6">
        <f>C4/B4</f>
        <v>125</v>
      </c>
      <c r="F4" s="6"/>
      <c r="G4" s="5"/>
      <c r="H4" s="7"/>
      <c r="I4" s="8"/>
      <c r="J4" s="9">
        <f t="shared" ref="J4:J15" si="3">1/C4</f>
        <v>0.04</v>
      </c>
      <c r="K4" s="9"/>
    </row>
    <row r="5">
      <c r="A5" s="1">
        <v>0.33</v>
      </c>
      <c r="B5" s="1">
        <v>0.21</v>
      </c>
      <c r="C5" s="1">
        <v>24.8</v>
      </c>
      <c r="D5" s="6">
        <f t="shared" ref="D5:E5" si="1">B5/A5</f>
        <v>0.6363636364</v>
      </c>
      <c r="E5" s="6">
        <f t="shared" si="1"/>
        <v>118.0952381</v>
      </c>
      <c r="F5" s="6">
        <f t="shared" ref="F5:F17" si="5">((B5+B4)/2)+B4</f>
        <v>0.405</v>
      </c>
      <c r="G5" s="6">
        <f t="shared" ref="G5:H5" si="2">D5/$F5</f>
        <v>1.571268238</v>
      </c>
      <c r="H5" s="6">
        <f t="shared" si="2"/>
        <v>291.5931805</v>
      </c>
      <c r="I5" s="9">
        <f t="shared" ref="I5:I17" si="7">1/G5</f>
        <v>0.6364285714</v>
      </c>
      <c r="J5" s="9">
        <f t="shared" si="3"/>
        <v>0.04032258065</v>
      </c>
      <c r="K5" s="9"/>
    </row>
    <row r="6">
      <c r="A6" s="1">
        <v>0.5</v>
      </c>
      <c r="B6" s="1">
        <v>0.22</v>
      </c>
      <c r="C6" s="1">
        <v>24.8</v>
      </c>
      <c r="D6" s="6">
        <f t="shared" ref="D6:E6" si="4">B6/A6</f>
        <v>0.44</v>
      </c>
      <c r="E6" s="6">
        <f t="shared" si="4"/>
        <v>112.7272727</v>
      </c>
      <c r="F6" s="6">
        <f t="shared" si="5"/>
        <v>0.425</v>
      </c>
      <c r="G6" s="6">
        <f t="shared" ref="G6:H6" si="6">D6/$F6</f>
        <v>1.035294118</v>
      </c>
      <c r="H6" s="6">
        <f t="shared" si="6"/>
        <v>265.2406417</v>
      </c>
      <c r="I6" s="9">
        <f t="shared" si="7"/>
        <v>0.9659090909</v>
      </c>
      <c r="J6" s="9">
        <f t="shared" si="3"/>
        <v>0.04032258065</v>
      </c>
      <c r="K6" s="9"/>
    </row>
    <row r="7">
      <c r="A7" s="1">
        <v>0.75</v>
      </c>
      <c r="B7" s="1">
        <v>0.32</v>
      </c>
      <c r="C7" s="1">
        <v>24.6</v>
      </c>
      <c r="D7" s="6">
        <f t="shared" ref="D7:E7" si="8">B7/A7</f>
        <v>0.4266666667</v>
      </c>
      <c r="E7" s="6">
        <f t="shared" si="8"/>
        <v>76.875</v>
      </c>
      <c r="F7" s="6">
        <f t="shared" si="5"/>
        <v>0.49</v>
      </c>
      <c r="G7" s="6">
        <f t="shared" ref="G7:H7" si="9">D7/$F7</f>
        <v>0.8707482993</v>
      </c>
      <c r="H7" s="6">
        <f t="shared" si="9"/>
        <v>156.8877551</v>
      </c>
      <c r="I7" s="9">
        <f t="shared" si="7"/>
        <v>1.1484375</v>
      </c>
      <c r="J7" s="9">
        <f t="shared" si="3"/>
        <v>0.0406504065</v>
      </c>
      <c r="K7" s="9"/>
    </row>
    <row r="8">
      <c r="A8" s="1">
        <v>1.0</v>
      </c>
      <c r="B8" s="1">
        <v>0.47</v>
      </c>
      <c r="C8" s="1">
        <v>24.3</v>
      </c>
      <c r="D8" s="6">
        <f t="shared" ref="D8:E8" si="10">B8/A8</f>
        <v>0.47</v>
      </c>
      <c r="E8" s="6">
        <f t="shared" si="10"/>
        <v>51.70212766</v>
      </c>
      <c r="F8" s="6">
        <f t="shared" si="5"/>
        <v>0.715</v>
      </c>
      <c r="G8" s="6">
        <f t="shared" ref="G8:H8" si="11">D8/$F8</f>
        <v>0.6573426573</v>
      </c>
      <c r="H8" s="6">
        <f t="shared" si="11"/>
        <v>72.31066806</v>
      </c>
      <c r="I8" s="10">
        <f t="shared" si="7"/>
        <v>1.521276596</v>
      </c>
      <c r="J8" s="10">
        <f t="shared" si="3"/>
        <v>0.04115226337</v>
      </c>
      <c r="K8" s="9"/>
    </row>
    <row r="9">
      <c r="A9" s="1">
        <v>1.5</v>
      </c>
      <c r="B9" s="1">
        <v>1.0</v>
      </c>
      <c r="C9" s="1">
        <v>23.3</v>
      </c>
      <c r="D9" s="6">
        <f t="shared" ref="D9:E9" si="12">B9/A9</f>
        <v>0.6666666667</v>
      </c>
      <c r="E9" s="6">
        <f t="shared" si="12"/>
        <v>23.3</v>
      </c>
      <c r="F9" s="6">
        <f t="shared" si="5"/>
        <v>1.205</v>
      </c>
      <c r="G9" s="6">
        <f t="shared" ref="G9:H9" si="13">D9/$F9</f>
        <v>0.5532503458</v>
      </c>
      <c r="H9" s="6">
        <f t="shared" si="13"/>
        <v>19.33609959</v>
      </c>
      <c r="I9" s="10">
        <f t="shared" si="7"/>
        <v>1.8075</v>
      </c>
      <c r="J9" s="10">
        <f t="shared" si="3"/>
        <v>0.04291845494</v>
      </c>
      <c r="K9" s="9"/>
    </row>
    <row r="10">
      <c r="A10" s="1">
        <v>2.0</v>
      </c>
      <c r="B10" s="1">
        <v>2.1</v>
      </c>
      <c r="C10" s="1">
        <v>20.7</v>
      </c>
      <c r="D10" s="6">
        <f t="shared" ref="D10:E10" si="14">B10/A10</f>
        <v>1.05</v>
      </c>
      <c r="E10" s="6">
        <f t="shared" si="14"/>
        <v>9.857142857</v>
      </c>
      <c r="F10" s="6">
        <f t="shared" si="5"/>
        <v>2.55</v>
      </c>
      <c r="G10" s="6">
        <f t="shared" ref="G10:H10" si="15">D10/$F10</f>
        <v>0.4117647059</v>
      </c>
      <c r="H10" s="6">
        <f t="shared" si="15"/>
        <v>3.865546218</v>
      </c>
      <c r="I10" s="10">
        <f t="shared" si="7"/>
        <v>2.428571429</v>
      </c>
      <c r="J10" s="10">
        <f t="shared" si="3"/>
        <v>0.04830917874</v>
      </c>
      <c r="K10" s="9"/>
    </row>
    <row r="11">
      <c r="A11" s="1">
        <v>2.5</v>
      </c>
      <c r="B11" s="1">
        <v>4.42</v>
      </c>
      <c r="C11" s="1">
        <v>15.7</v>
      </c>
      <c r="D11" s="6">
        <f t="shared" ref="D11:E11" si="16">B11/A11</f>
        <v>1.768</v>
      </c>
      <c r="E11" s="6">
        <f t="shared" si="16"/>
        <v>3.552036199</v>
      </c>
      <c r="F11" s="6">
        <f t="shared" si="5"/>
        <v>5.36</v>
      </c>
      <c r="G11" s="6">
        <f t="shared" ref="G11:H11" si="17">D11/$F11</f>
        <v>0.3298507463</v>
      </c>
      <c r="H11" s="6">
        <f t="shared" si="17"/>
        <v>0.6626933207</v>
      </c>
      <c r="I11" s="10">
        <f t="shared" si="7"/>
        <v>3.031674208</v>
      </c>
      <c r="J11" s="10">
        <f t="shared" si="3"/>
        <v>0.06369426752</v>
      </c>
      <c r="K11" s="9"/>
    </row>
    <row r="12">
      <c r="A12" s="1">
        <v>2.8</v>
      </c>
      <c r="B12" s="1">
        <v>6.9</v>
      </c>
      <c r="C12" s="1">
        <v>10.2</v>
      </c>
      <c r="D12" s="6">
        <f t="shared" ref="D12:E12" si="18">B12/A12</f>
        <v>2.464285714</v>
      </c>
      <c r="E12" s="6">
        <f t="shared" si="18"/>
        <v>1.47826087</v>
      </c>
      <c r="F12" s="6">
        <f t="shared" si="5"/>
        <v>10.08</v>
      </c>
      <c r="G12" s="6">
        <f t="shared" ref="G12:H12" si="19">D12/$F12</f>
        <v>0.2444727891</v>
      </c>
      <c r="H12" s="6">
        <f t="shared" si="19"/>
        <v>0.146652864</v>
      </c>
      <c r="I12" s="10">
        <f t="shared" si="7"/>
        <v>4.090434783</v>
      </c>
      <c r="J12" s="10">
        <f t="shared" si="3"/>
        <v>0.09803921569</v>
      </c>
      <c r="K12" s="9"/>
    </row>
    <row r="13">
      <c r="A13" s="1">
        <v>3.0</v>
      </c>
      <c r="B13" s="1">
        <v>9.4</v>
      </c>
      <c r="C13" s="1">
        <v>5.2</v>
      </c>
      <c r="D13" s="6">
        <f t="shared" ref="D13:E13" si="20">B13/A13</f>
        <v>3.133333333</v>
      </c>
      <c r="E13" s="6">
        <f t="shared" si="20"/>
        <v>0.5531914894</v>
      </c>
      <c r="F13" s="6">
        <f t="shared" si="5"/>
        <v>15.05</v>
      </c>
      <c r="G13" s="6">
        <f t="shared" ref="G13:H13" si="21">D13/$F13</f>
        <v>0.2081949059</v>
      </c>
      <c r="H13" s="6">
        <f t="shared" si="21"/>
        <v>0.03675690959</v>
      </c>
      <c r="I13" s="9">
        <f t="shared" si="7"/>
        <v>4.803191489</v>
      </c>
      <c r="J13" s="9">
        <f t="shared" si="3"/>
        <v>0.1923076923</v>
      </c>
      <c r="K13" s="9"/>
    </row>
    <row r="14">
      <c r="A14" s="1">
        <v>3.1</v>
      </c>
      <c r="B14" s="1">
        <v>10.9</v>
      </c>
      <c r="C14" s="1">
        <v>1.65</v>
      </c>
      <c r="D14" s="6">
        <f t="shared" ref="D14:E14" si="22">B14/A14</f>
        <v>3.516129032</v>
      </c>
      <c r="E14" s="6">
        <f t="shared" si="22"/>
        <v>0.1513761468</v>
      </c>
      <c r="F14" s="6">
        <f t="shared" si="5"/>
        <v>19.55</v>
      </c>
      <c r="G14" s="6">
        <f t="shared" ref="G14:H14" si="23">D14/$F14</f>
        <v>0.1798531474</v>
      </c>
      <c r="H14" s="6">
        <f t="shared" si="23"/>
        <v>0.007743025411</v>
      </c>
      <c r="I14" s="9">
        <f t="shared" si="7"/>
        <v>5.560091743</v>
      </c>
      <c r="J14" s="9">
        <f t="shared" si="3"/>
        <v>0.6060606061</v>
      </c>
      <c r="K14" s="9"/>
    </row>
    <row r="15">
      <c r="A15" s="1">
        <v>3.2</v>
      </c>
      <c r="B15" s="1">
        <v>11.6</v>
      </c>
      <c r="C15" s="1">
        <v>0.2</v>
      </c>
      <c r="D15" s="6">
        <f t="shared" ref="D15:E15" si="24">B15/A15</f>
        <v>3.625</v>
      </c>
      <c r="E15" s="6">
        <f t="shared" si="24"/>
        <v>0.01724137931</v>
      </c>
      <c r="F15" s="6">
        <f t="shared" si="5"/>
        <v>22.15</v>
      </c>
      <c r="G15" s="6">
        <f t="shared" ref="G15:H15" si="25">D15/$F15</f>
        <v>0.1636568849</v>
      </c>
      <c r="H15" s="6">
        <f t="shared" si="25"/>
        <v>0.0007783918425</v>
      </c>
      <c r="I15" s="9">
        <f t="shared" si="7"/>
        <v>6.110344828</v>
      </c>
      <c r="J15" s="9">
        <f t="shared" si="3"/>
        <v>5</v>
      </c>
      <c r="K15" s="9"/>
    </row>
    <row r="16">
      <c r="A16" s="1">
        <v>3.5</v>
      </c>
      <c r="B16" s="1">
        <v>11.7</v>
      </c>
      <c r="C16" s="1">
        <v>0.0</v>
      </c>
      <c r="D16" s="6">
        <f t="shared" ref="D16:E16" si="26">B16/A16</f>
        <v>3.342857143</v>
      </c>
      <c r="E16" s="6">
        <f t="shared" si="26"/>
        <v>0</v>
      </c>
      <c r="F16" s="6">
        <f t="shared" si="5"/>
        <v>23.25</v>
      </c>
      <c r="G16" s="6">
        <f t="shared" ref="G16:H16" si="27">D16/$F16</f>
        <v>0.1437788018</v>
      </c>
      <c r="H16" s="6">
        <f t="shared" si="27"/>
        <v>0</v>
      </c>
      <c r="I16" s="9">
        <f t="shared" si="7"/>
        <v>6.955128205</v>
      </c>
      <c r="J16" s="8" t="s">
        <v>14</v>
      </c>
      <c r="K16" s="11"/>
    </row>
    <row r="17">
      <c r="A17" s="1">
        <v>3.7</v>
      </c>
      <c r="B17" s="1">
        <v>11.6</v>
      </c>
      <c r="C17" s="1">
        <v>0.0</v>
      </c>
      <c r="D17" s="6">
        <f t="shared" ref="D17:E17" si="28">B17/A17</f>
        <v>3.135135135</v>
      </c>
      <c r="E17" s="6">
        <f t="shared" si="28"/>
        <v>0</v>
      </c>
      <c r="F17" s="6">
        <f t="shared" si="5"/>
        <v>23.35</v>
      </c>
      <c r="G17" s="6">
        <f t="shared" ref="G17:H17" si="29">D17/$F17</f>
        <v>0.1342670293</v>
      </c>
      <c r="H17" s="6">
        <f t="shared" si="29"/>
        <v>0</v>
      </c>
      <c r="I17" s="9">
        <f t="shared" si="7"/>
        <v>7.447844828</v>
      </c>
      <c r="J17" s="8" t="s">
        <v>14</v>
      </c>
      <c r="K17" s="11"/>
      <c r="L17" s="3" t="s">
        <v>15</v>
      </c>
    </row>
    <row r="18">
      <c r="L18" s="3" t="s">
        <v>16</v>
      </c>
      <c r="M18" s="12">
        <v>0.418</v>
      </c>
      <c r="N18" s="13" t="s">
        <v>17</v>
      </c>
      <c r="O18" s="14">
        <f>1/M18</f>
        <v>2.392344498</v>
      </c>
    </row>
    <row r="19">
      <c r="L19" s="3" t="s">
        <v>18</v>
      </c>
      <c r="M19" s="12">
        <v>38.3</v>
      </c>
      <c r="N19" s="13" t="s">
        <v>19</v>
      </c>
      <c r="O19" s="14">
        <f>O18*M19</f>
        <v>91.62679426</v>
      </c>
    </row>
    <row r="21">
      <c r="L21" s="4" t="s">
        <v>20</v>
      </c>
    </row>
    <row r="22">
      <c r="L22" s="3" t="s">
        <v>21</v>
      </c>
    </row>
    <row r="23">
      <c r="L23" s="15">
        <v>2.39</v>
      </c>
    </row>
    <row r="24">
      <c r="L24" s="3" t="s">
        <v>22</v>
      </c>
    </row>
    <row r="25">
      <c r="L25" s="15">
        <v>91.63</v>
      </c>
    </row>
  </sheetData>
  <drawing r:id="rId1"/>
</worksheet>
</file>