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ace\Desktop\Programs\"/>
    </mc:Choice>
  </mc:AlternateContent>
  <xr:revisionPtr revIDLastSave="0" documentId="12_ncr:500000_{69106117-3703-4DA6-BD10-DD1B298ADD43}" xr6:coauthVersionLast="31" xr6:coauthVersionMax="31" xr10:uidLastSave="{00000000-0000-0000-0000-000000000000}"/>
  <bookViews>
    <workbookView xWindow="0" yWindow="0" windowWidth="19180" windowHeight="606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Bonus" sheetId="6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0" i="6" l="1"/>
  <c r="C10" i="6"/>
  <c r="B10" i="6"/>
  <c r="G5" i="6"/>
  <c r="H5" i="6"/>
  <c r="G3" i="6"/>
  <c r="H3" i="6"/>
  <c r="G4" i="6"/>
  <c r="H4" i="6"/>
  <c r="G6" i="6"/>
  <c r="H6" i="6"/>
  <c r="G7" i="6"/>
  <c r="H7" i="6"/>
  <c r="G8" i="6"/>
  <c r="H8" i="6"/>
  <c r="G9" i="6"/>
  <c r="H9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1" i="6"/>
  <c r="F12" i="6"/>
  <c r="F13" i="6"/>
  <c r="F2" i="6"/>
  <c r="E3" i="6" l="1"/>
  <c r="E4" i="6"/>
  <c r="E5" i="6"/>
  <c r="E6" i="6"/>
  <c r="E7" i="6"/>
  <c r="E8" i="6"/>
  <c r="E9" i="6"/>
  <c r="E10" i="6"/>
  <c r="E11" i="6"/>
  <c r="E12" i="6"/>
  <c r="E13" i="6"/>
  <c r="D13" i="6"/>
  <c r="D12" i="6"/>
  <c r="D11" i="6"/>
  <c r="D9" i="6"/>
  <c r="D8" i="6"/>
  <c r="D7" i="6"/>
  <c r="D6" i="6"/>
  <c r="D5" i="6"/>
  <c r="D4" i="6"/>
  <c r="C13" i="6"/>
  <c r="C12" i="6"/>
  <c r="C11" i="6"/>
  <c r="C9" i="6"/>
  <c r="C8" i="6"/>
  <c r="C7" i="6"/>
  <c r="C6" i="6"/>
  <c r="C5" i="6"/>
  <c r="C4" i="6"/>
  <c r="B13" i="6"/>
  <c r="B12" i="6"/>
  <c r="B11" i="6"/>
  <c r="B9" i="6"/>
  <c r="B8" i="6"/>
  <c r="B7" i="6"/>
  <c r="B6" i="6"/>
  <c r="B5" i="6"/>
  <c r="B4" i="6"/>
  <c r="D3" i="6"/>
  <c r="B3" i="6"/>
  <c r="C3" i="6"/>
  <c r="B2" i="6"/>
  <c r="H10" i="6" l="1"/>
  <c r="G10" i="6"/>
  <c r="F10" i="6"/>
  <c r="E2" i="6"/>
  <c r="D2" i="6"/>
  <c r="C2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08" i="1"/>
  <c r="P4115" i="1"/>
  <c r="P4114" i="1"/>
  <c r="P4113" i="1"/>
  <c r="P4112" i="1"/>
  <c r="P4111" i="1"/>
  <c r="P4110" i="1"/>
  <c r="P4109" i="1"/>
  <c r="P4107" i="1"/>
  <c r="P4106" i="1"/>
  <c r="P4105" i="1"/>
  <c r="P4104" i="1"/>
  <c r="P4103" i="1"/>
  <c r="P4102" i="1"/>
  <c r="P4101" i="1"/>
  <c r="P4100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099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<sst xmlns="http://schemas.openxmlformats.org/spreadsheetml/2006/main" count="33049" uniqueCount="8403">
  <si>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</si>
  <si>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</si>
  <si>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</si>
  <si>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</si>
  <si>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</si>
  <si>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</si>
  <si>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</si>
  <si>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</si>
  <si>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</si>
  <si>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</si>
  <si>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</si>
  <si>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</si>
  <si>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</si>
  <si>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</si>
  <si>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</si>
  <si>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</si>
  <si>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</si>
  <si>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</si>
  <si>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</si>
  <si>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</si>
  <si>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</si>
  <si>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</si>
  <si>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</si>
  <si>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</si>
  <si>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</si>
  <si>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</si>
  <si>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</si>
  <si>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</si>
  <si>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</si>
  <si>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</si>
  <si>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</si>
  <si>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</si>
  <si>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</si>
  <si>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</si>
  <si>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</si>
  <si>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</si>
  <si>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</si>
  <si>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</si>
  <si>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</si>
  <si>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</si>
  <si>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</si>
  <si>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</si>
  <si>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</si>
  <si>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</si>
  <si>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</si>
  <si>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</si>
  <si>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</si>
  <si>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</si>
  <si>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</si>
  <si>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</si>
  <si>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</si>
  <si>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</si>
  <si>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</si>
  <si>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</si>
  <si>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</si>
  <si>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</si>
  <si>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</si>
  <si>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</si>
  <si>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</si>
  <si>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</si>
  <si>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</si>
  <si>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</si>
  <si>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</si>
  <si>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</si>
  <si>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</si>
  <si>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</si>
  <si>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</si>
  <si>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</si>
  <si>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</si>
  <si>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</si>
  <si>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</si>
  <si>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</si>
  <si>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</si>
  <si>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</si>
  <si>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</si>
  <si>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</si>
  <si>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</si>
  <si>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</si>
  <si>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</si>
  <si>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</si>
  <si>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</si>
  <si>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</si>
  <si>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</si>
  <si>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</si>
  <si>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</si>
  <si>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</si>
  <si>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</si>
  <si>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</si>
  <si>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</si>
  <si>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</si>
  <si>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</si>
  <si>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</si>
  <si>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</si>
  <si>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</si>
  <si>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</si>
  <si>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</si>
  <si>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</si>
  <si>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</si>
  <si>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</si>
  <si>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</si>
  <si>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</si>
  <si>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</si>
  <si>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</si>
  <si>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</si>
  <si>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</si>
  <si>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</si>
  <si>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</si>
  <si>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</si>
  <si>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</si>
  <si>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</si>
  <si>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</si>
  <si>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</si>
  <si>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</si>
  <si>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</si>
  <si>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</si>
  <si>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</si>
  <si>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</si>
  <si>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</si>
  <si>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</si>
  <si>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</si>
  <si>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</si>
  <si>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</si>
  <si>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</si>
  <si>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</si>
  <si>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</si>
  <si>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</si>
  <si>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</si>
  <si>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</si>
  <si>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</si>
  <si>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</si>
  <si>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</si>
  <si>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</si>
  <si>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</si>
  <si>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</si>
  <si>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</si>
  <si>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</si>
  <si>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</si>
  <si>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</si>
  <si>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</si>
  <si>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</si>
  <si>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</si>
  <si>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</si>
  <si>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</si>
  <si>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</si>
  <si>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</si>
  <si>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</si>
  <si>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</si>
  <si>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</si>
  <si>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</si>
  <si>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</si>
  <si>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</si>
  <si>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</si>
  <si>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</si>
  <si>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</si>
  <si>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</si>
  <si>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</si>
  <si>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</si>
  <si>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</si>
  <si>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</si>
  <si>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</si>
  <si>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</si>
  <si>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</si>
  <si>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</si>
  <si>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</si>
  <si>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</si>
  <si>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</si>
  <si>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</si>
  <si>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</si>
  <si>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</si>
  <si>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</si>
  <si>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</si>
  <si>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</si>
  <si>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</si>
  <si>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</si>
  <si>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</si>
  <si>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</si>
  <si>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</si>
  <si>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</si>
  <si>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</si>
  <si>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</si>
  <si>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</si>
  <si>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</si>
  <si>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</si>
  <si>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</si>
  <si>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</si>
  <si>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</si>
  <si>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</si>
  <si>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</si>
  <si>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</si>
  <si>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</si>
  <si>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</si>
  <si>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</si>
  <si>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</si>
  <si>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</si>
  <si>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</si>
  <si>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</si>
  <si>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</si>
  <si>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</si>
  <si>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</si>
  <si>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</si>
  <si>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</si>
  <si>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</si>
  <si>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</si>
  <si>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</si>
  <si>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</si>
  <si>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</si>
  <si>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</si>
  <si>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</si>
  <si>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</si>
  <si>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</si>
  <si>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</si>
  <si>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</si>
  <si>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</si>
  <si>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</si>
  <si>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</si>
  <si>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</si>
  <si>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</si>
  <si>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</si>
  <si>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</si>
  <si>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</si>
  <si>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</si>
  <si>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</si>
  <si>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</si>
  <si>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</si>
  <si>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</si>
  <si>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</si>
  <si>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</si>
  <si>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</si>
  <si>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</si>
  <si>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</si>
  <si>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</si>
  <si>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</si>
  <si>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</si>
  <si>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</si>
  <si>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</si>
  <si>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</si>
  <si>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</si>
  <si>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</si>
  <si>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</si>
  <si>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</si>
  <si>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</si>
  <si>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</si>
  <si>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</si>
  <si>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</si>
  <si>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</si>
  <si>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</si>
  <si>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</si>
  <si>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</si>
  <si>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</si>
  <si>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</si>
  <si>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</si>
  <si>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</si>
  <si>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</si>
  <si>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</si>
  <si>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</si>
  <si>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</si>
  <si>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</si>
  <si>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</si>
  <si>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</si>
  <si>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</si>
  <si>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</si>
  <si>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</si>
  <si>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</si>
  <si>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</si>
  <si>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</si>
  <si>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</si>
  <si>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</si>
  <si>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</si>
  <si>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</si>
  <si>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</si>
  <si>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</si>
  <si>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</si>
  <si>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</si>
  <si>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</si>
  <si>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</si>
  <si>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</si>
  <si>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</si>
  <si>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</si>
  <si>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</si>
  <si>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</si>
  <si>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</si>
  <si>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</si>
  <si>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</si>
  <si>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</si>
  <si>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</si>
  <si>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</si>
  <si>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</si>
  <si>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</si>
  <si>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</si>
  <si>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</si>
  <si>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</si>
  <si>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</si>
  <si>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</si>
  <si>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</si>
  <si>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</si>
  <si>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</si>
  <si>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</si>
  <si>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</si>
  <si>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</si>
  <si>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</si>
  <si>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</si>
  <si>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</si>
  <si>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</si>
  <si>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</si>
  <si>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</si>
  <si>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</si>
  <si>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</si>
  <si>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</si>
  <si>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</si>
  <si>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</si>
  <si>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</si>
  <si>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</si>
  <si>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</si>
  <si>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</si>
  <si>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</si>
  <si>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</si>
  <si>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</si>
  <si>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</si>
  <si>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</si>
  <si>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</si>
  <si>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</si>
  <si>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</si>
  <si>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</si>
  <si>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</si>
  <si>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</si>
  <si>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</si>
  <si>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</si>
  <si>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</si>
  <si>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</si>
  <si>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</si>
  <si>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</si>
  <si>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</si>
  <si>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</si>
  <si>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</si>
  <si>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</si>
  <si>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</si>
  <si>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</si>
  <si>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</si>
  <si>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</si>
  <si>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</si>
  <si>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</si>
  <si>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</si>
  <si>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</si>
  <si>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</si>
  <si>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</si>
  <si>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</si>
  <si>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</si>
  <si>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</si>
  <si>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</si>
  <si>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</si>
  <si>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</si>
  <si>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</si>
  <si>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</si>
  <si>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</si>
  <si>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</si>
  <si>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</si>
  <si>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</si>
  <si>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</si>
  <si>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</si>
  <si>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</si>
  <si>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</si>
  <si>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</si>
  <si>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</si>
  <si>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</si>
  <si>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</si>
  <si>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</si>
  <si>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</si>
  <si>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</si>
  <si>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</si>
  <si>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</si>
  <si>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</si>
  <si>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</si>
  <si>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</si>
  <si>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</si>
  <si>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</si>
  <si>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</si>
  <si>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</si>
  <si>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</si>
  <si>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</si>
  <si>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</si>
  <si>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</si>
  <si>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</si>
  <si>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</si>
  <si>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</si>
  <si>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</si>
  <si>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</si>
  <si>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</si>
  <si>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</si>
  <si>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</si>
  <si>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</si>
  <si>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</si>
  <si>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</si>
  <si>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</si>
  <si>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</si>
  <si>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</si>
  <si>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</si>
  <si>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</si>
  <si>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</si>
  <si>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</si>
  <si>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</si>
  <si>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</si>
  <si>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</si>
  <si>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</si>
  <si>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</si>
  <si>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</si>
  <si>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</si>
  <si>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</si>
  <si>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</si>
  <si>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</si>
  <si>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</si>
  <si>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</si>
  <si>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</si>
  <si>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</si>
  <si>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</si>
  <si>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</si>
  <si>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</si>
  <si>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</si>
  <si>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</si>
  <si>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</si>
  <si>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</si>
  <si>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</si>
  <si>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</si>
  <si>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</si>
  <si>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</si>
  <si>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</si>
  <si>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</si>
  <si>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</si>
  <si>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</si>
  <si>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</si>
  <si>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</si>
  <si>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</si>
  <si>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</si>
  <si>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</si>
  <si>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</si>
  <si>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</si>
  <si>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</si>
  <si>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</si>
  <si>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</si>
  <si>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</si>
  <si>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</si>
  <si>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</si>
  <si>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</si>
  <si>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</si>
  <si>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</si>
  <si>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</si>
  <si>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</si>
  <si>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</si>
  <si>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</si>
  <si>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</si>
  <si>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</si>
  <si>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</si>
  <si>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</si>
  <si>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</si>
  <si>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</si>
  <si>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</si>
  <si>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</si>
  <si>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</si>
  <si>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</si>
  <si>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</si>
  <si>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</si>
  <si>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</si>
  <si>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</si>
  <si>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</si>
  <si>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</si>
  <si>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</si>
  <si>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</si>
  <si>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</si>
  <si>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</si>
  <si>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</si>
  <si>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</si>
  <si>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</si>
  <si>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</si>
  <si>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</si>
  <si>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</si>
  <si>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</si>
  <si>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</si>
  <si>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</si>
  <si>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</si>
  <si>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</si>
  <si>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</si>
  <si>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</si>
  <si>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</si>
  <si>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</si>
  <si>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</si>
  <si>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</si>
  <si>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</si>
  <si>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</si>
  <si>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</si>
  <si>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</si>
  <si>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</si>
  <si>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</si>
  <si>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</si>
  <si>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</si>
  <si>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</si>
  <si>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</si>
  <si>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</si>
  <si>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</si>
  <si>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</si>
  <si>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</si>
  <si>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</si>
  <si>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</si>
  <si>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</si>
  <si>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</si>
  <si>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</si>
  <si>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</si>
  <si>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</si>
  <si>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</si>
  <si>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</si>
  <si>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</si>
  <si>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</si>
  <si>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</si>
  <si>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</si>
  <si>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</si>
  <si>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</si>
  <si>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</si>
  <si>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</si>
  <si>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</si>
  <si>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</si>
  <si>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</si>
  <si>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</si>
  <si>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</si>
  <si>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</si>
  <si>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</si>
  <si>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</si>
  <si>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</si>
  <si>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</si>
  <si>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</si>
  <si>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</si>
  <si>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</si>
  <si>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</si>
  <si>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</si>
  <si>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</si>
  <si>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</si>
  <si>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</si>
  <si>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</si>
  <si>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</si>
  <si>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</si>
  <si>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</si>
  <si>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</si>
  <si>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</si>
  <si>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</si>
  <si>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</si>
  <si>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</si>
  <si>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</si>
  <si>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</si>
  <si>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</si>
  <si>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</si>
  <si>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</si>
  <si>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</si>
  <si>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</si>
  <si>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</si>
  <si>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</si>
  <si>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</si>
  <si>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</si>
  <si>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</si>
  <si>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</si>
  <si>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</si>
  <si>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</si>
  <si>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</si>
  <si>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</si>
  <si>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</si>
  <si>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</si>
  <si>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</si>
  <si>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</si>
  <si>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</si>
  <si>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</si>
  <si>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</si>
  <si>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</si>
  <si>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</si>
  <si>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</si>
  <si>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</si>
  <si>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</si>
  <si>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</si>
  <si>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</si>
  <si>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</si>
  <si>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</si>
  <si>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</si>
  <si>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</si>
  <si>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</si>
  <si>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</si>
  <si>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</si>
  <si>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</si>
  <si>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</si>
  <si>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</si>
  <si>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</si>
  <si>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</si>
  <si>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</si>
  <si>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</si>
  <si>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</si>
  <si>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</si>
  <si>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</si>
  <si>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</si>
  <si>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</si>
  <si>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</si>
  <si>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</si>
  <si>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</si>
  <si>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</si>
  <si>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</si>
  <si>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</si>
  <si>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</si>
  <si>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</si>
  <si>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</si>
  <si>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</si>
  <si>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</si>
  <si>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</si>
  <si>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</si>
  <si>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</si>
  <si>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</si>
  <si>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</si>
  <si>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</si>
  <si>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</si>
  <si>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</si>
  <si>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</si>
  <si>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</si>
  <si>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</si>
  <si>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</si>
  <si>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</si>
  <si>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</si>
  <si>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</si>
  <si>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</si>
  <si>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</si>
  <si>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</si>
  <si>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</si>
  <si>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</si>
  <si>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</si>
  <si>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</si>
  <si>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</si>
  <si>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</si>
  <si>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</si>
  <si>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</si>
  <si>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</si>
  <si>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</si>
  <si>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</si>
  <si>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</si>
  <si>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</si>
  <si>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</si>
  <si>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</si>
  <si>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</si>
  <si>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</si>
  <si>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</si>
  <si>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</si>
  <si>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</si>
  <si>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</si>
  <si>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</si>
  <si>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</si>
  <si>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</si>
  <si>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</si>
  <si>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</si>
  <si>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</si>
  <si>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</si>
  <si>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</si>
  <si>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</si>
  <si>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</si>
  <si>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</si>
  <si>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</si>
  <si>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</si>
  <si>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</si>
  <si>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</si>
  <si>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</si>
  <si>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</si>
  <si>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</si>
  <si>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</si>
  <si>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</si>
  <si>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</si>
  <si>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</si>
  <si>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</si>
  <si>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</si>
  <si>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</si>
  <si>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</si>
  <si>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</si>
  <si>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</si>
  <si>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</si>
  <si>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</si>
  <si>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</si>
  <si>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</si>
  <si>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</si>
  <si>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</si>
  <si>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</si>
  <si>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</si>
  <si>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</si>
  <si>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</si>
  <si>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</si>
  <si>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</si>
  <si>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</si>
  <si>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</si>
  <si>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</si>
  <si>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</si>
  <si>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</si>
  <si>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</si>
  <si>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</si>
  <si>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</si>
  <si>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</si>
  <si>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</si>
  <si>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</si>
  <si>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</si>
  <si>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</si>
  <si>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</si>
  <si>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</si>
  <si>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</si>
  <si>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</si>
  <si>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</si>
  <si>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</si>
  <si>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</si>
  <si>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</si>
  <si>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</si>
  <si>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</si>
  <si>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</si>
  <si>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</si>
  <si>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</si>
  <si>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</si>
  <si>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</si>
  <si>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</si>
  <si>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</si>
  <si>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</si>
  <si>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</si>
  <si>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</si>
  <si>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</si>
  <si>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</si>
  <si>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</si>
  <si>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</si>
  <si>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</si>
  <si>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</si>
  <si>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</si>
  <si>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</si>
  <si>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</si>
  <si>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</si>
  <si>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</si>
  <si>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</si>
  <si>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</si>
  <si>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</si>
  <si>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</si>
  <si>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</si>
  <si>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</si>
  <si>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</si>
  <si>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</si>
  <si>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</si>
  <si>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</si>
  <si>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</si>
  <si>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</si>
  <si>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</si>
  <si>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</si>
  <si>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</si>
  <si>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</si>
  <si>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</si>
  <si>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</si>
  <si>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</si>
  <si>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</si>
  <si>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</si>
  <si>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</si>
  <si>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</si>
  <si>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</si>
  <si>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</si>
  <si>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</si>
  <si>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</si>
  <si>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</si>
  <si>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</si>
  <si>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</si>
  <si>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</si>
  <si>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</si>
  <si>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</si>
  <si>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</si>
  <si>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</si>
  <si>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</si>
  <si>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</si>
  <si>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</si>
  <si>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</si>
  <si>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</si>
  <si>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</si>
  <si>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</si>
  <si>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</si>
  <si>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</si>
  <si>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</si>
  <si>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</si>
  <si>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</si>
  <si>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</si>
  <si>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</si>
  <si>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</si>
  <si>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</si>
  <si>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</si>
  <si>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</si>
  <si>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</si>
  <si>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</si>
  <si>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</si>
  <si>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</si>
  <si>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</si>
  <si>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</si>
  <si>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</si>
  <si>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</si>
  <si>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</si>
  <si>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</si>
  <si>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</si>
  <si>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</si>
  <si>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</si>
  <si>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</si>
  <si>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</si>
  <si>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</si>
  <si>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</si>
  <si>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</si>
  <si>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</si>
  <si>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</si>
  <si>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</si>
  <si>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</si>
  <si>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</si>
  <si>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</si>
  <si>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</si>
  <si>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</si>
  <si>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</si>
  <si>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</si>
  <si>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</si>
  <si>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</si>
  <si>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</si>
  <si>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</si>
  <si>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</si>
  <si>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</si>
  <si>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</si>
  <si>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</si>
  <si>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</si>
  <si>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</si>
  <si>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</si>
  <si>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</si>
  <si>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</si>
  <si>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</si>
  <si>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</si>
  <si>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</si>
  <si>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</si>
  <si>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</si>
  <si>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</si>
  <si>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</si>
  <si>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</si>
  <si>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</si>
  <si>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</si>
  <si>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</si>
  <si>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</si>
  <si>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</si>
  <si>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</si>
  <si>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</si>
  <si>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</si>
  <si>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</si>
  <si>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</si>
  <si>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</si>
  <si>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</si>
  <si>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</si>
  <si>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</si>
  <si>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</si>
  <si>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</si>
  <si>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</si>
  <si>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</si>
  <si>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</si>
  <si>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</si>
  <si>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</si>
  <si>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</si>
  <si>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</si>
  <si>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</si>
  <si>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</si>
  <si>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</si>
  <si>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</si>
  <si>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</si>
  <si>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</si>
  <si>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</si>
  <si>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</si>
  <si>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</si>
  <si>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</si>
  <si>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</si>
  <si>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</si>
  <si>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</si>
  <si>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</si>
  <si>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</si>
  <si>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</si>
  <si>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</si>
  <si>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</si>
  <si>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</si>
  <si>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</si>
  <si>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</si>
  <si>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</si>
  <si>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</si>
  <si>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</si>
  <si>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</si>
  <si>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</si>
  <si>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</si>
  <si>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</si>
  <si>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</si>
  <si>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</si>
  <si>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</si>
  <si>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</si>
  <si>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</si>
  <si>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</si>
  <si>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</si>
  <si>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</si>
  <si>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</si>
  <si>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</si>
  <si>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</si>
  <si>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</si>
  <si>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</si>
  <si>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</si>
  <si>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</si>
  <si>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</si>
  <si>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</si>
  <si>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</si>
  <si>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</si>
  <si>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</si>
  <si>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</si>
  <si>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</si>
  <si>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</si>
  <si>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</si>
  <si>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</si>
  <si>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</si>
  <si>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</si>
  <si>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</si>
  <si>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</si>
  <si>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</si>
  <si>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</si>
  <si>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</si>
  <si>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</si>
  <si>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</si>
  <si>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</si>
  <si>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</si>
  <si>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</si>
  <si>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</si>
  <si>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</si>
  <si>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</si>
  <si>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</si>
  <si>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</si>
  <si>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</si>
  <si>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</si>
  <si>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</si>
  <si>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</si>
  <si>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</si>
  <si>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</si>
  <si>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</si>
  <si>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</si>
  <si>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</si>
  <si>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</si>
  <si>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</si>
  <si>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</si>
  <si>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</si>
  <si>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</si>
  <si>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</si>
  <si>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</si>
  <si>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</si>
  <si>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</si>
  <si>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</si>
  <si>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</si>
  <si>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</si>
  <si>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</si>
  <si>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</si>
  <si>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</si>
  <si>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</si>
  <si>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</si>
  <si>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</si>
  <si>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</si>
  <si>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</si>
  <si>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</si>
  <si>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</si>
  <si>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</si>
  <si>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</si>
  <si>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</si>
  <si>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</si>
  <si>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</si>
  <si>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</si>
  <si>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</si>
  <si>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</si>
  <si>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</si>
  <si>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</si>
  <si>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</si>
  <si>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</si>
  <si>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</si>
  <si>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</si>
  <si>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</si>
  <si>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</si>
  <si>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</si>
  <si>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</si>
  <si>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</si>
  <si>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</si>
  <si>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</si>
  <si>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</si>
  <si>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</si>
  <si>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</si>
  <si>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</si>
  <si>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</si>
  <si>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</si>
  <si>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</si>
  <si>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</si>
  <si>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</si>
  <si>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</si>
  <si>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</si>
  <si>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</si>
  <si>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</si>
  <si>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</si>
  <si>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</si>
  <si>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</si>
  <si>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</si>
  <si>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</si>
  <si>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</si>
  <si>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</si>
  <si>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</si>
  <si>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</si>
  <si>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</si>
  <si>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</si>
  <si>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</si>
  <si>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</si>
  <si>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</si>
  <si>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</si>
  <si>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</si>
  <si>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</si>
  <si>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</si>
  <si>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</si>
  <si>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</si>
  <si>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</si>
  <si>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</si>
  <si>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</si>
  <si>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</si>
  <si>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</si>
  <si>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</si>
  <si>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</si>
  <si>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</si>
  <si>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</si>
  <si>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</si>
  <si>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</si>
  <si>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</si>
  <si>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</si>
  <si>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</si>
  <si>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</si>
  <si>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</si>
  <si>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</si>
  <si>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</si>
  <si>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</si>
  <si>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</si>
  <si>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</si>
  <si>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</si>
  <si>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</si>
  <si>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</si>
  <si>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</si>
  <si>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</si>
  <si>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</si>
  <si>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</si>
  <si>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</si>
  <si>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</si>
  <si>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</si>
  <si>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</si>
  <si>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</si>
  <si>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</si>
  <si>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</si>
  <si>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</si>
  <si>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</si>
  <si>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</si>
  <si>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</si>
  <si>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</si>
  <si>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</si>
  <si>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</si>
  <si>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</si>
  <si>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</si>
  <si>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</si>
  <si>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</si>
  <si>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</si>
  <si>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</si>
  <si>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</si>
  <si>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</si>
  <si>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</si>
  <si>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</si>
  <si>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</si>
  <si>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</si>
  <si>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</si>
  <si>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</si>
  <si>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</si>
  <si>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</si>
  <si>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</si>
  <si>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</si>
  <si>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</si>
  <si>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</si>
  <si>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</si>
  <si>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</si>
  <si>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</si>
  <si>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</si>
  <si>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</si>
  <si>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</si>
  <si>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</si>
  <si>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</si>
  <si>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</si>
  <si>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</si>
  <si>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</si>
  <si>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</si>
  <si>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</si>
  <si>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</si>
  <si>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</si>
  <si>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</si>
  <si>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</si>
  <si>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</si>
  <si>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</si>
  <si>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</si>
  <si>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</si>
  <si>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</si>
  <si>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</si>
  <si>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</si>
  <si>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</si>
  <si>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</si>
  <si>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</si>
  <si>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</si>
  <si>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</si>
  <si>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</si>
  <si>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</si>
  <si>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</si>
  <si>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</si>
  <si>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</si>
  <si>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</si>
  <si>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</si>
  <si>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</si>
  <si>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</si>
  <si>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</si>
  <si>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</si>
  <si>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</si>
  <si>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</si>
  <si>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</si>
  <si>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</si>
  <si>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</si>
  <si>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</si>
  <si>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</si>
  <si>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</si>
  <si>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</si>
  <si>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</si>
  <si>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</si>
  <si>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</si>
  <si>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</si>
  <si>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</si>
  <si>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</si>
  <si>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</si>
  <si>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</si>
  <si>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</si>
  <si>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</si>
  <si>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</si>
  <si>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</si>
  <si>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</si>
  <si>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</si>
  <si>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</si>
  <si>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</si>
  <si>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</si>
  <si>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</si>
  <si>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</si>
  <si>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</si>
  <si>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</si>
  <si>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</si>
  <si>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</si>
  <si>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</si>
  <si>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</si>
  <si>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</si>
  <si>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</si>
  <si>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</si>
  <si>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</si>
  <si>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</si>
  <si>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</si>
  <si>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</si>
  <si>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</si>
  <si>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</si>
  <si>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</si>
  <si>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</si>
  <si>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</si>
  <si>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</si>
  <si>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</si>
  <si>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</si>
  <si>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</si>
  <si>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</si>
  <si>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</si>
  <si>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</si>
  <si>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</si>
  <si>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</si>
  <si>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</si>
  <si>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</si>
  <si>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</si>
  <si>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</si>
  <si>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</si>
  <si>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</si>
  <si>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</si>
  <si>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</si>
  <si>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</si>
  <si>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</si>
  <si>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</si>
  <si>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</si>
  <si>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</si>
  <si>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</si>
  <si>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</si>
  <si>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</si>
  <si>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</si>
  <si>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</si>
  <si>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</si>
  <si>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</si>
  <si>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</si>
  <si>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</si>
  <si>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</si>
  <si>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</si>
  <si>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</si>
  <si>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</si>
  <si>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</si>
  <si>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</si>
  <si>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</si>
  <si>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</si>
  <si>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</si>
  <si>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</si>
  <si>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</si>
  <si>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</si>
  <si>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</si>
  <si>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</si>
  <si>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</si>
  <si>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</si>
  <si>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</si>
  <si>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</si>
  <si>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</si>
  <si>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</si>
  <si>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</si>
  <si>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</si>
  <si>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</si>
  <si>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</si>
  <si>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</si>
  <si>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</si>
  <si>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</si>
  <si>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</si>
  <si>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</si>
  <si>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</si>
  <si>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</si>
  <si>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</si>
  <si>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</si>
  <si>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</si>
  <si>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</si>
  <si>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</si>
  <si>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</si>
  <si>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</si>
  <si>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</si>
  <si>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</si>
  <si>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</si>
  <si>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</si>
  <si>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</si>
  <si>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</si>
  <si>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</si>
  <si>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</si>
  <si>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</si>
  <si>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</si>
  <si>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</si>
  <si>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</si>
  <si>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</si>
  <si>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</si>
  <si>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</si>
  <si>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</si>
  <si>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</si>
  <si>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</si>
  <si>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</si>
  <si>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</si>
  <si>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</si>
  <si>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</si>
  <si>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</si>
  <si>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</si>
  <si>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</si>
  <si>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</si>
  <si>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</si>
  <si>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</si>
  <si>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</si>
  <si>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</si>
  <si>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</si>
  <si>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</si>
  <si>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</si>
  <si>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</si>
  <si>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</si>
  <si>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</si>
  <si>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</si>
  <si>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</si>
  <si>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</si>
  <si>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</si>
  <si>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</si>
  <si>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</si>
  <si>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</si>
  <si>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</si>
  <si>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</si>
  <si>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</si>
  <si>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</si>
  <si>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</si>
  <si>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</si>
  <si>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</si>
  <si>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</si>
  <si>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</si>
  <si>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</si>
  <si>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</si>
  <si>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</si>
  <si>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</si>
  <si>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</si>
  <si>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</si>
  <si>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</si>
  <si>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</si>
  <si>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</si>
  <si>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</si>
  <si>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</si>
  <si>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</si>
  <si>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</si>
  <si>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</si>
  <si>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</si>
  <si>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</si>
  <si>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</si>
  <si>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</si>
  <si>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</si>
  <si>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</si>
  <si>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</si>
  <si>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</si>
  <si>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</si>
  <si>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</si>
  <si>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</si>
  <si>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</si>
  <si>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</si>
  <si>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</si>
  <si>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</si>
  <si>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</si>
  <si>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</si>
  <si>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</si>
  <si>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</si>
  <si>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</si>
  <si>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</si>
  <si>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</si>
  <si>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</si>
  <si>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</si>
  <si>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</si>
  <si>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</si>
  <si>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</si>
  <si>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</si>
  <si>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</si>
  <si>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</si>
  <si>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</si>
  <si>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</si>
  <si>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</si>
  <si>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</si>
  <si>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</si>
  <si>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</si>
  <si>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</si>
  <si>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</si>
  <si>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</si>
  <si>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</si>
  <si>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</si>
  <si>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</si>
  <si>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</si>
  <si>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</si>
  <si>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</si>
  <si>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</si>
  <si>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</si>
  <si>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</si>
  <si>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</si>
  <si>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</si>
  <si>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</si>
  <si>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</si>
  <si>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</si>
  <si>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</si>
  <si>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</si>
  <si>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</si>
  <si>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</si>
  <si>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</si>
  <si>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</si>
  <si>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</si>
  <si>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</si>
  <si>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</si>
  <si>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</si>
  <si>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</si>
  <si>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</si>
  <si>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</si>
  <si>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</si>
  <si>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</si>
  <si>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</si>
  <si>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</si>
  <si>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</si>
  <si>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</si>
  <si>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</si>
  <si>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</si>
  <si>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</si>
  <si>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</si>
  <si>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</si>
  <si>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</si>
  <si>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</si>
  <si>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</si>
  <si>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</si>
  <si>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</si>
  <si>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</si>
  <si>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</si>
  <si>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</si>
  <si>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</si>
  <si>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</si>
  <si>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</si>
  <si>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</si>
  <si>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</si>
  <si>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</si>
  <si>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</si>
  <si>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</si>
  <si>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</si>
  <si>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</si>
  <si>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</si>
  <si>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</si>
  <si>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</si>
  <si>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</si>
  <si>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</si>
  <si>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</si>
  <si>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</si>
  <si>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</si>
  <si>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</si>
  <si>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</si>
  <si>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</si>
  <si>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</si>
  <si>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</si>
  <si>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</si>
  <si>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</si>
  <si>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</si>
  <si>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</si>
  <si>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</si>
  <si>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</si>
  <si>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</si>
  <si>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</si>
  <si>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</si>
  <si>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</si>
  <si>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</si>
  <si>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</si>
  <si>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</si>
  <si>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</si>
  <si>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</si>
  <si>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</si>
  <si>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</si>
  <si>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</si>
  <si>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</si>
  <si>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</si>
  <si>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</si>
  <si>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</si>
  <si>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</si>
  <si>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</si>
  <si>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</si>
  <si>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</si>
  <si>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</si>
  <si>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</si>
  <si>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</si>
  <si>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</si>
  <si>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</si>
  <si>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</si>
  <si>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</si>
  <si>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</si>
  <si>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</si>
  <si>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</si>
  <si>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</si>
  <si>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</si>
  <si>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</si>
  <si>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</si>
  <si>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</si>
  <si>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</si>
  <si>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</si>
  <si>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</si>
  <si>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</si>
  <si>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</si>
  <si>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</si>
  <si>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</si>
  <si>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</si>
  <si>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</si>
  <si>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</si>
  <si>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</si>
  <si>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</si>
  <si>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</si>
  <si>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</si>
  <si>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</si>
  <si>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</si>
  <si>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</si>
  <si>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</si>
  <si>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</si>
  <si>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</si>
  <si>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</si>
  <si>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</si>
  <si>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</si>
  <si>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</si>
  <si>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</si>
  <si>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</si>
  <si>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</si>
  <si>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</si>
  <si>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</si>
  <si>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</si>
  <si>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</si>
  <si>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</si>
  <si>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</si>
  <si>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</si>
  <si>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</si>
  <si>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</si>
  <si>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</si>
  <si>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</si>
  <si>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</si>
  <si>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</si>
  <si>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</si>
  <si>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</si>
  <si>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</si>
  <si>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</si>
  <si>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</si>
  <si>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</si>
  <si>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</si>
  <si>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</si>
  <si>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</si>
  <si>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</si>
  <si>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</si>
  <si>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</si>
  <si>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</si>
  <si>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</si>
  <si>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</si>
  <si>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</si>
  <si>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</si>
  <si>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</si>
  <si>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</si>
  <si>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</si>
  <si>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</si>
  <si>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</si>
  <si>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</si>
  <si>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</si>
  <si>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</si>
  <si>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</si>
  <si>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</si>
  <si>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</si>
  <si>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</si>
  <si>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</si>
  <si>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</si>
  <si>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</si>
  <si>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</si>
  <si>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</si>
  <si>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</si>
  <si>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</si>
  <si>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</si>
  <si>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</si>
  <si>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</si>
  <si>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</si>
  <si>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</si>
  <si>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</si>
  <si>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</si>
  <si>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</si>
  <si>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</si>
  <si>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</si>
  <si>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</si>
  <si>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</si>
  <si>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</si>
  <si>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</si>
  <si>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</si>
  <si>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</si>
  <si>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</si>
  <si>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</si>
  <si>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</si>
  <si>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</si>
  <si>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</si>
  <si>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</si>
  <si>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</si>
  <si>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</si>
  <si>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</si>
  <si>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</si>
  <si>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</si>
  <si>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</si>
  <si>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</si>
  <si>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</si>
  <si>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</si>
  <si>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</si>
  <si>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</si>
  <si>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</si>
  <si>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</si>
  <si>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</si>
  <si>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</si>
  <si>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</si>
  <si>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</si>
  <si>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</si>
  <si>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</si>
  <si>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</si>
  <si>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</si>
  <si>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</si>
  <si>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</si>
  <si>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</si>
  <si>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</si>
  <si>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</si>
  <si>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</si>
  <si>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</si>
  <si>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</si>
  <si>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</si>
  <si>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</si>
  <si>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</si>
  <si>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</si>
  <si>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</si>
  <si>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</si>
  <si>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</si>
  <si>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</si>
  <si>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</si>
  <si>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</si>
  <si>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</si>
  <si>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</si>
  <si>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</si>
  <si>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</si>
  <si>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</si>
  <si>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</si>
  <si>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</si>
  <si>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</si>
  <si>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</si>
  <si>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</si>
  <si>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</si>
  <si>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</si>
  <si>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</si>
  <si>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</si>
  <si>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</si>
  <si>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</si>
  <si>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</si>
  <si>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</si>
  <si>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</si>
  <si>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</si>
  <si>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</si>
  <si>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</si>
  <si>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</si>
  <si>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</si>
  <si>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</si>
  <si>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</si>
  <si>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</si>
  <si>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</si>
  <si>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</si>
  <si>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</si>
  <si>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</si>
  <si>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</si>
  <si>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</si>
  <si>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</si>
  <si>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</si>
  <si>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</si>
  <si>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</si>
  <si>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</si>
  <si>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</si>
  <si>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</si>
  <si>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</si>
  <si>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</si>
  <si>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</si>
  <si>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</si>
  <si>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</si>
  <si>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</si>
  <si>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</si>
  <si>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</si>
  <si>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</si>
  <si>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</si>
  <si>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</si>
  <si>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</si>
  <si>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</si>
  <si>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</si>
  <si>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</si>
  <si>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</si>
  <si>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</si>
  <si>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</si>
  <si>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</si>
  <si>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</si>
  <si>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</si>
  <si>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</si>
  <si>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</si>
  <si>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</si>
  <si>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</si>
  <si>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</si>
  <si>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</si>
  <si>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</si>
  <si>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</si>
  <si>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</si>
  <si>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</si>
  <si>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</si>
  <si>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</si>
  <si>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</si>
  <si>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</si>
  <si>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</si>
  <si>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</si>
  <si>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</si>
  <si>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</si>
  <si>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</si>
  <si>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</si>
  <si>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</si>
  <si>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</si>
  <si>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</si>
  <si>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</si>
  <si>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</si>
  <si>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</si>
  <si>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</si>
  <si>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</si>
  <si>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</si>
  <si>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</si>
  <si>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</si>
  <si>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</si>
  <si>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</si>
  <si>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</si>
  <si>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</si>
  <si>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</si>
  <si>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</si>
  <si>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</si>
  <si>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</si>
  <si>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</si>
  <si>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</si>
  <si>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</si>
  <si>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</si>
  <si>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</si>
  <si>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</si>
  <si>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</si>
  <si>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</si>
  <si>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</si>
  <si>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</si>
  <si>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</si>
  <si>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</si>
  <si>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</si>
  <si>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</si>
  <si>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</si>
  <si>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</si>
  <si>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</si>
  <si>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</si>
  <si>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</si>
  <si>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</si>
  <si>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</si>
  <si>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</si>
  <si>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</si>
  <si>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</si>
  <si>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</si>
  <si>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</si>
  <si>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</si>
  <si>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</si>
  <si>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</si>
  <si>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</si>
  <si>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</si>
  <si>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</si>
  <si>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</si>
  <si>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</si>
  <si>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</si>
  <si>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</si>
  <si>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</si>
  <si>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</si>
  <si>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</si>
  <si>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</si>
  <si>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</si>
  <si>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</si>
  <si>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</si>
  <si>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</si>
  <si>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</si>
  <si>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</si>
  <si>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</si>
  <si>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</si>
  <si>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</si>
  <si>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</si>
  <si>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</si>
  <si>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</si>
  <si>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</si>
  <si>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</si>
  <si>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</si>
  <si>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</si>
  <si>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</si>
  <si>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</si>
  <si>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</si>
  <si>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</si>
  <si>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</si>
  <si>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</si>
  <si>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</si>
  <si>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</si>
  <si>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</si>
  <si>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</si>
  <si>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</si>
  <si>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</si>
  <si>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</si>
  <si>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</si>
  <si>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</si>
  <si>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</si>
  <si>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</si>
  <si>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</si>
  <si>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</si>
  <si>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</si>
  <si>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</si>
  <si>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</si>
  <si>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</si>
  <si>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</si>
  <si>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</si>
  <si>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</si>
  <si>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</si>
  <si>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</si>
  <si>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</si>
  <si>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</si>
  <si>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</si>
  <si>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</si>
  <si>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</si>
  <si>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</si>
  <si>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</si>
  <si>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</si>
  <si>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</si>
  <si>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</si>
  <si>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</si>
  <si>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</si>
  <si>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</si>
  <si>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</si>
  <si>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</si>
  <si>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</si>
  <si>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</si>
  <si>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</si>
  <si>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</si>
  <si>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</si>
  <si>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</si>
  <si>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</si>
  <si>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</si>
  <si>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</si>
  <si>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</si>
  <si>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</si>
  <si>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</si>
  <si>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</si>
  <si>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</si>
  <si>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</si>
  <si>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</si>
  <si>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</si>
  <si>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</si>
  <si>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</si>
  <si>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</si>
  <si>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</si>
  <si>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</si>
  <si>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</si>
  <si>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</si>
  <si>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</si>
  <si>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</si>
  <si>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</si>
  <si>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</si>
  <si>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</si>
  <si>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</si>
  <si>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</si>
  <si>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</si>
  <si>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</si>
  <si>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</si>
  <si>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</si>
  <si>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</si>
  <si>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</si>
  <si>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</si>
  <si>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</si>
  <si>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</si>
  <si>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</si>
  <si>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</si>
  <si>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</si>
  <si>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</si>
  <si>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</si>
  <si>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</si>
  <si>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</si>
  <si>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</si>
  <si>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</si>
  <si>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</si>
  <si>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</si>
  <si>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</si>
  <si>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</si>
  <si>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</si>
  <si>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</si>
  <si>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</si>
  <si>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</si>
  <si>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</si>
  <si>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</si>
  <si>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</si>
  <si>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</si>
  <si>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</si>
  <si>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</si>
  <si>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</si>
  <si>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</si>
  <si>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</si>
  <si>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</si>
  <si>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</si>
  <si>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</si>
  <si>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</si>
  <si>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</si>
  <si>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</si>
  <si>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</si>
  <si>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</si>
  <si>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</si>
  <si>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</si>
  <si>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</si>
  <si>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</si>
  <si>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</si>
  <si>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</si>
  <si>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</si>
  <si>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</si>
  <si>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</si>
  <si>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</si>
  <si>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</si>
  <si>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</si>
  <si>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</si>
  <si>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</si>
  <si>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</si>
  <si>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</si>
  <si>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</si>
  <si>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</si>
  <si>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</si>
  <si>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</si>
  <si>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</si>
  <si>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</si>
  <si>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</si>
  <si>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</si>
  <si>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</si>
  <si>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</si>
  <si>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</si>
  <si>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</si>
  <si>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</si>
  <si>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</si>
  <si>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</si>
  <si>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</si>
  <si>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</si>
  <si>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</si>
  <si>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</si>
  <si>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</si>
  <si>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</si>
  <si>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</si>
  <si>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</si>
  <si>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</si>
  <si>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</si>
  <si>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</si>
  <si>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</si>
  <si>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</si>
  <si>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</si>
  <si>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</si>
  <si>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</si>
  <si>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</si>
  <si>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</si>
  <si>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</si>
  <si>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</si>
  <si>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</si>
  <si>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</si>
  <si>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</si>
  <si>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</si>
  <si>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</si>
  <si>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</si>
  <si>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</si>
  <si>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</si>
  <si>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</si>
  <si>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</si>
  <si>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</si>
  <si>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</si>
  <si>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</si>
  <si>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</si>
  <si>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</si>
  <si>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</si>
  <si>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</si>
  <si>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</si>
  <si>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</si>
  <si>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</si>
  <si>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</si>
  <si>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</si>
  <si>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</si>
  <si>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</si>
  <si>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</si>
  <si>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</si>
  <si>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</si>
  <si>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</si>
  <si>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</si>
  <si>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</si>
  <si>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</si>
  <si>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</si>
  <si>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</si>
  <si>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</si>
  <si>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</si>
  <si>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</si>
  <si>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</si>
  <si>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</si>
  <si>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</si>
  <si>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</si>
  <si>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</si>
  <si>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</si>
  <si>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</si>
  <si>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</si>
  <si>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</si>
  <si>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</si>
  <si>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</si>
  <si>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</si>
  <si>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</si>
  <si>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</si>
  <si>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</si>
  <si>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</si>
  <si>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</si>
  <si>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</si>
  <si>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</si>
  <si>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</si>
  <si>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</si>
  <si>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</si>
  <si>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</si>
  <si>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</si>
  <si>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</si>
  <si>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</si>
  <si>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</si>
  <si>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</si>
  <si>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</si>
  <si>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</si>
  <si>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</si>
  <si>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</si>
  <si>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</si>
  <si>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</si>
  <si>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</si>
  <si>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</si>
  <si>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</si>
  <si>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</si>
  <si>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</si>
  <si>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</si>
  <si>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</si>
  <si>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</si>
  <si>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</si>
  <si>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</si>
  <si>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</si>
  <si>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</si>
  <si>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</si>
  <si>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</si>
  <si>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</si>
  <si>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</si>
  <si>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</si>
  <si>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</si>
  <si>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</si>
  <si>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</si>
  <si>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</si>
  <si>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</si>
  <si>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</si>
  <si>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</si>
  <si>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</si>
  <si>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</si>
  <si>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</si>
  <si>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</si>
  <si>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</si>
  <si>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</si>
  <si>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</si>
  <si>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</si>
  <si>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</si>
  <si>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</si>
  <si>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</si>
  <si>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</si>
  <si>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</si>
  <si>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</si>
  <si>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</si>
  <si>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</si>
  <si>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</si>
  <si>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</si>
  <si>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</si>
  <si>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</si>
  <si>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</si>
  <si>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</si>
  <si>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</si>
  <si>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</si>
  <si>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</si>
  <si>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</si>
  <si>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</si>
  <si>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</si>
  <si>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</si>
  <si>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</si>
  <si>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</si>
  <si>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</si>
  <si>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</si>
  <si>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</si>
  <si>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</si>
  <si>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</si>
  <si>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</si>
  <si>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</si>
  <si>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</si>
  <si>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</si>
  <si>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</si>
  <si>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</si>
  <si>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</si>
  <si>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</si>
  <si>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</si>
  <si>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</si>
  <si>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</si>
  <si>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</si>
  <si>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</si>
  <si>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</si>
  <si>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</si>
  <si>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</si>
  <si>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</si>
  <si>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</si>
  <si>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</si>
  <si>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</si>
  <si>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</si>
  <si>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</si>
  <si>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</si>
  <si>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</si>
  <si>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</si>
  <si>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</si>
  <si>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</si>
  <si>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</si>
  <si>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</si>
  <si>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</si>
  <si>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</si>
  <si>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</si>
  <si>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</si>
  <si>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</si>
  <si>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</si>
  <si>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</si>
  <si>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</si>
  <si>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</si>
  <si>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</si>
  <si>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</si>
  <si>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</si>
  <si>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</si>
  <si>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</si>
  <si>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</si>
  <si>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</si>
  <si>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</si>
  <si>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</si>
  <si>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</si>
  <si>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</si>
  <si>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</si>
  <si>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</si>
  <si>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</si>
  <si>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</si>
  <si>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</si>
  <si>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</si>
  <si>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</si>
  <si>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</si>
  <si>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</si>
  <si>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</si>
  <si>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</si>
  <si>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</si>
  <si>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</si>
  <si>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</si>
  <si>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</si>
  <si>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</si>
  <si>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</si>
  <si>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</si>
  <si>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</si>
  <si>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</si>
  <si>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</si>
  <si>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</si>
  <si>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</si>
  <si>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</si>
  <si>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</si>
  <si>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</si>
  <si>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</si>
  <si>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</si>
  <si>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</si>
  <si>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</si>
  <si>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</si>
  <si>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</si>
  <si>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</si>
  <si>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</si>
  <si>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</si>
  <si>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</si>
  <si>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</si>
  <si>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</si>
  <si>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</si>
  <si>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</si>
  <si>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</si>
  <si>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</si>
  <si>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</si>
  <si>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</si>
  <si>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</si>
  <si>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</si>
  <si>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</si>
  <si>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</si>
  <si>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</si>
  <si>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</si>
  <si>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</si>
  <si>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</si>
  <si>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</si>
  <si>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</si>
  <si>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</si>
  <si>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</si>
  <si>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</si>
  <si>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</si>
  <si>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</si>
  <si>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</si>
  <si>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</si>
  <si>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</si>
  <si>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</si>
  <si>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</si>
  <si>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</si>
  <si>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</si>
  <si>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</si>
  <si>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</si>
  <si>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</si>
  <si>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</si>
  <si>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</si>
  <si>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</si>
  <si>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</si>
  <si>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</si>
  <si>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</si>
  <si>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</si>
  <si>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</si>
  <si>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</si>
  <si>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</si>
  <si>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</si>
  <si>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</si>
  <si>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</si>
  <si>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</si>
  <si>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</si>
  <si>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</si>
  <si>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</si>
  <si>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</si>
  <si>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</si>
  <si>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</si>
  <si>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</si>
  <si>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</si>
  <si>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</si>
  <si>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</si>
  <si>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</si>
  <si>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</si>
  <si>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</si>
  <si>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</si>
  <si>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</si>
  <si>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</si>
  <si>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</si>
  <si>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</si>
  <si>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</si>
  <si>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</si>
  <si>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</si>
  <si>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</si>
  <si>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</si>
  <si>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</si>
  <si>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</si>
  <si>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</si>
  <si>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</si>
  <si>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</si>
  <si>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</si>
  <si>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</si>
  <si>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</si>
  <si>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</si>
  <si>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</si>
  <si>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</si>
  <si>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</si>
  <si>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</si>
  <si>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</si>
  <si>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</si>
  <si>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</si>
  <si>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</si>
  <si>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</si>
  <si>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</si>
  <si>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</si>
  <si>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</si>
  <si>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</si>
  <si>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</si>
  <si>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</si>
  <si>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</si>
  <si>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</si>
  <si>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</si>
  <si>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</si>
  <si>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</si>
  <si>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</si>
  <si>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</si>
  <si>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</si>
  <si>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</si>
  <si>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</si>
  <si>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</si>
  <si>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</si>
  <si>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</si>
  <si>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</si>
  <si>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</si>
  <si>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</si>
  <si>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</si>
  <si>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</si>
  <si>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</si>
  <si>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</si>
  <si>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</si>
  <si>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</si>
  <si>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</si>
  <si>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</si>
  <si>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</si>
  <si>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</si>
  <si>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</si>
  <si>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</si>
  <si>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</si>
  <si>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</si>
  <si>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</si>
  <si>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</si>
  <si>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</si>
  <si>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</si>
  <si>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</si>
  <si>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</si>
  <si>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</si>
  <si>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</si>
  <si>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</si>
  <si>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</si>
  <si>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</si>
  <si>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</si>
  <si>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</si>
  <si>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</si>
  <si>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</si>
  <si>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</si>
  <si>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</si>
  <si>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</si>
  <si>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</si>
  <si>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</si>
  <si>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</si>
  <si>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</si>
  <si>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</si>
  <si>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</si>
  <si>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</si>
  <si>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</si>
  <si>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</si>
  <si>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</si>
  <si>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</si>
  <si>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</si>
  <si>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</si>
  <si>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</si>
  <si>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</si>
  <si>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</si>
  <si>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</si>
  <si>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</si>
  <si>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</si>
  <si>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</si>
  <si>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</si>
  <si>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</si>
  <si>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</si>
  <si>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</si>
  <si>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</si>
  <si>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</si>
  <si>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</si>
  <si>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</si>
  <si>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</si>
  <si>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</si>
  <si>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</si>
  <si>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</si>
  <si>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</si>
  <si>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</si>
  <si>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</si>
  <si>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</si>
  <si>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</si>
  <si>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</si>
  <si>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</si>
  <si>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</si>
  <si>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</si>
  <si>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</si>
  <si>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</si>
  <si>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</si>
  <si>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</si>
  <si>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</si>
  <si>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</si>
  <si>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</si>
  <si>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</si>
  <si>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</si>
  <si>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</si>
  <si>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</si>
  <si>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</si>
  <si>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</si>
  <si>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</si>
  <si>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</si>
  <si>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</si>
  <si>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</si>
  <si>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</si>
  <si>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</si>
  <si>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</si>
  <si>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</si>
  <si>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</si>
  <si>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</si>
  <si>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</si>
  <si>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</si>
  <si>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</si>
  <si>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</si>
  <si>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</si>
  <si>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</si>
  <si>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</si>
  <si>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</si>
  <si>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</si>
  <si>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</si>
  <si>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</si>
  <si>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</si>
  <si>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</si>
  <si>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</si>
  <si>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</si>
  <si>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</si>
  <si>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</si>
  <si>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</si>
  <si>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</si>
  <si>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</si>
  <si>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</si>
  <si>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</si>
  <si>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</si>
  <si>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</si>
  <si>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</si>
  <si>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</si>
  <si>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</si>
  <si>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</si>
  <si>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</si>
  <si>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</si>
  <si>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</si>
  <si>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</si>
  <si>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</si>
  <si>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</si>
  <si>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</si>
  <si>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</si>
  <si>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</si>
  <si>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</si>
  <si>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</si>
  <si>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</si>
  <si>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</si>
  <si>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</si>
  <si>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</si>
  <si>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</si>
  <si>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</si>
  <si>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</si>
  <si>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</si>
  <si>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</si>
  <si>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</si>
  <si>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</si>
  <si>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</si>
  <si>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</si>
  <si>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</si>
  <si>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</si>
  <si>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</si>
  <si>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</si>
  <si>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</si>
  <si>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</si>
  <si>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</si>
  <si>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</si>
  <si>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</si>
  <si>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</si>
  <si>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</si>
  <si>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</si>
  <si>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</si>
  <si>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</si>
  <si>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</si>
  <si>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</si>
  <si>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</si>
  <si>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</si>
  <si>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</si>
  <si>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</si>
  <si>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</si>
  <si>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</si>
  <si>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</si>
  <si>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</si>
  <si>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</si>
  <si>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</si>
  <si>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</si>
  <si>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</si>
  <si>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</si>
  <si>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</si>
  <si>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</si>
  <si>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</si>
  <si>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</si>
  <si>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</si>
  <si>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</si>
  <si>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</si>
  <si>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</si>
  <si>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</si>
  <si>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</si>
  <si>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</si>
  <si>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</si>
  <si>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</si>
  <si>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</si>
  <si>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</si>
  <si>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</si>
  <si>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</si>
  <si>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</si>
  <si>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</si>
  <si>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</si>
  <si>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</si>
  <si>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</si>
  <si>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</si>
  <si>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</si>
  <si>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</si>
  <si>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</si>
  <si>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</si>
  <si>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</si>
  <si>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</si>
  <si>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</si>
  <si>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</si>
  <si>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</si>
  <si>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</si>
  <si>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</si>
  <si>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</si>
  <si>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</si>
  <si>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</si>
  <si>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</si>
  <si>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</si>
  <si>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</si>
  <si>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</si>
  <si>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</si>
  <si>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</si>
  <si>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</si>
  <si>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</si>
  <si>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</si>
  <si>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</si>
  <si>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</si>
  <si>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</si>
  <si>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</si>
  <si>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</si>
  <si>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</si>
  <si>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</si>
  <si>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</si>
  <si>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</si>
  <si>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</si>
  <si>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</si>
  <si>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</si>
  <si>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</si>
  <si>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</si>
  <si>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</si>
  <si>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</si>
  <si>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</si>
  <si>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</si>
  <si>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</si>
  <si>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</si>
  <si>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</si>
  <si>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</si>
  <si>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</si>
  <si>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</si>
  <si>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</si>
  <si>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</si>
  <si>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</si>
  <si>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</si>
  <si>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</si>
  <si>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</si>
  <si>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</si>
  <si>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</si>
  <si>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</si>
  <si>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</si>
  <si>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</si>
  <si>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</si>
  <si>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</si>
  <si>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</si>
  <si>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</si>
  <si>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</si>
  <si>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</si>
  <si>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</si>
  <si>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</si>
  <si>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</si>
  <si>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</si>
  <si>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</si>
  <si>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</si>
  <si>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</si>
  <si>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</si>
  <si>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</si>
  <si>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</si>
  <si>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</si>
  <si>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</si>
  <si>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</si>
  <si>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</si>
  <si>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</si>
  <si>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</si>
  <si>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</si>
  <si>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</si>
  <si>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</si>
  <si>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</si>
  <si>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</si>
  <si>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</si>
  <si>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</si>
  <si>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</si>
  <si>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</si>
  <si>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</si>
  <si>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</si>
  <si>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</si>
  <si>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</si>
  <si>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</si>
  <si>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</si>
  <si>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</si>
  <si>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</si>
  <si>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</si>
  <si>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</si>
  <si>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</si>
  <si>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</si>
  <si>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</si>
  <si>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</si>
  <si>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</si>
  <si>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</si>
  <si>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</si>
  <si>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</si>
  <si>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</si>
  <si>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</si>
  <si>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</si>
  <si>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</si>
  <si>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</si>
  <si>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</si>
  <si>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</si>
  <si>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</si>
  <si>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</si>
  <si>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</si>
  <si>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</si>
  <si>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</si>
  <si>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</si>
  <si>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</si>
  <si>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</si>
  <si>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</si>
  <si>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</si>
  <si>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</si>
  <si>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</si>
  <si>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</si>
  <si>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</si>
  <si>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</si>
  <si>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</si>
  <si>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</si>
  <si>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</si>
  <si>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</si>
  <si>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</si>
  <si>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</si>
  <si>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</si>
  <si>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</si>
  <si>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</si>
  <si>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</si>
  <si>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</si>
  <si>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</si>
  <si>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</si>
  <si>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</si>
  <si>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</si>
  <si>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</si>
  <si>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</si>
  <si>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</si>
  <si>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</si>
  <si>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</si>
  <si>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</si>
  <si>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</si>
  <si>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</si>
  <si>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</si>
  <si>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</si>
  <si>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</si>
  <si>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</si>
  <si>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</si>
  <si>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</si>
  <si>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</si>
  <si>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</si>
  <si>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</si>
  <si>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</si>
  <si>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</si>
  <si>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</si>
  <si>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</si>
  <si>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</si>
  <si>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</si>
  <si>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</si>
  <si>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</si>
  <si>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</si>
  <si>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</si>
  <si>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</si>
  <si>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</si>
  <si>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</si>
  <si>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</si>
  <si>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</si>
  <si>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</si>
  <si>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</si>
  <si>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</si>
  <si>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</si>
  <si>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</si>
  <si>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</si>
  <si>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</si>
  <si>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</si>
  <si>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</si>
  <si>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</si>
  <si>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</si>
  <si>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</si>
  <si>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</si>
  <si>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</si>
  <si>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</si>
  <si>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</si>
  <si>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</si>
  <si>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</si>
  <si>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</si>
  <si>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</si>
  <si>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</si>
  <si>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</si>
  <si>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</si>
  <si>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</si>
  <si>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</si>
  <si>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</si>
  <si>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</si>
  <si>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</si>
  <si>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</si>
  <si>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</si>
  <si>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</si>
  <si>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</si>
  <si>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</si>
  <si>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</si>
  <si>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</si>
  <si>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</si>
  <si>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</si>
  <si>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</si>
  <si>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</si>
  <si>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</si>
  <si>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</si>
  <si>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</si>
  <si>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</si>
  <si>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</si>
  <si>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</si>
  <si>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</si>
  <si>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</si>
  <si>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</si>
  <si>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</si>
  <si>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</si>
  <si>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</si>
  <si>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</si>
  <si>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</si>
  <si>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</si>
  <si>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</si>
  <si>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</si>
  <si>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</si>
  <si>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</si>
  <si>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</si>
  <si>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</si>
  <si>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</si>
  <si>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</si>
  <si>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</si>
  <si>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</si>
  <si>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</si>
  <si>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</si>
  <si>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</si>
  <si>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</si>
  <si>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</si>
  <si>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</si>
  <si>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</si>
  <si>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</si>
  <si>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</si>
  <si>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</si>
  <si>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</si>
  <si>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</si>
  <si>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</si>
  <si>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</si>
  <si>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</si>
  <si>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</si>
  <si>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</si>
  <si>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</si>
  <si>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</si>
  <si>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</si>
  <si>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</si>
  <si>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</si>
  <si>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</si>
  <si>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</si>
  <si>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</si>
  <si>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</si>
  <si>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</si>
  <si>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</si>
  <si>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</si>
  <si>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</si>
  <si>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</si>
  <si>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</si>
  <si>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</si>
  <si>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</si>
  <si>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</si>
  <si>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</si>
  <si>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</si>
  <si>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</si>
  <si>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</si>
  <si>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</si>
  <si>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</si>
  <si>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</si>
  <si>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</si>
  <si>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</si>
  <si>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</si>
  <si>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</si>
  <si>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</si>
  <si>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</si>
  <si>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</si>
  <si>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</si>
  <si>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</si>
  <si>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</si>
  <si>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</si>
  <si>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</si>
  <si>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</si>
  <si>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</si>
  <si>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</si>
  <si>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</si>
  <si>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</si>
  <si>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</si>
  <si>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</si>
  <si>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</si>
  <si>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</si>
  <si>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</si>
  <si>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</si>
  <si>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</si>
  <si>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</si>
  <si>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</si>
  <si>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</si>
  <si>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</si>
  <si>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</si>
  <si>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</si>
  <si>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</si>
  <si>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</si>
  <si>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</si>
  <si>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</si>
  <si>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</si>
  <si>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</si>
  <si>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</si>
  <si>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</si>
  <si>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</si>
  <si>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</si>
  <si>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</si>
  <si>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</si>
  <si>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</si>
  <si>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</si>
  <si>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</si>
  <si>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</si>
  <si>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</si>
  <si>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</si>
  <si>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</si>
  <si>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</si>
  <si>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</si>
  <si>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</si>
  <si>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</si>
  <si>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</si>
  <si>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</si>
  <si>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</si>
  <si>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</si>
  <si>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</si>
  <si>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</si>
  <si>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</si>
  <si>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</si>
  <si>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</si>
  <si>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</si>
  <si>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</si>
  <si>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</si>
  <si>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</si>
  <si>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</si>
  <si>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</si>
  <si>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</si>
  <si>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</si>
  <si>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</si>
  <si>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</si>
  <si>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</si>
  <si>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</si>
  <si>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</si>
  <si>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</si>
  <si>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</si>
  <si>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</si>
  <si>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</si>
  <si>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</si>
  <si>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</si>
  <si>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</si>
  <si>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</si>
  <si>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</si>
  <si>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</si>
  <si>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</si>
  <si>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</si>
  <si>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</si>
  <si>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</si>
  <si>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</si>
  <si>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</si>
  <si>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</si>
  <si>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</si>
  <si>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</si>
  <si>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</si>
  <si>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</si>
  <si>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</si>
  <si>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</si>
  <si>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</si>
  <si>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</si>
  <si>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</si>
  <si>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</si>
  <si>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</si>
  <si>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</si>
  <si>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</si>
  <si>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</si>
  <si>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</si>
  <si>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</si>
  <si>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</si>
  <si>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</si>
  <si>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</si>
  <si>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</si>
  <si>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</si>
  <si>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</si>
  <si>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</si>
  <si>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</si>
  <si>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</si>
  <si>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</si>
  <si>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</si>
  <si>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</si>
  <si>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</si>
  <si>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</si>
  <si>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</si>
  <si>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</si>
  <si>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</si>
  <si>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</si>
  <si>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</si>
  <si>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</si>
  <si>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</si>
  <si>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</si>
  <si>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</si>
  <si>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</si>
  <si>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</si>
  <si>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</si>
  <si>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</si>
  <si>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</si>
  <si>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</si>
  <si>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</si>
  <si>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</si>
  <si>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</si>
  <si>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</si>
  <si>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</si>
  <si>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</si>
  <si>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</si>
  <si>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</si>
  <si>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</si>
  <si>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</si>
  <si>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</si>
  <si>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</si>
  <si>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</si>
  <si>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</si>
  <si>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</si>
  <si>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</si>
  <si>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</si>
  <si>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</si>
  <si>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</si>
  <si>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</si>
  <si>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</si>
  <si>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</si>
  <si>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</si>
  <si>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</si>
  <si>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</si>
  <si>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</si>
  <si>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</si>
  <si>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</si>
  <si>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</si>
  <si>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</si>
  <si>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</si>
  <si>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</si>
  <si>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</si>
  <si>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</si>
  <si>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</si>
  <si>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</si>
  <si>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</si>
  <si>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</si>
  <si>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</si>
  <si>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</si>
  <si>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</si>
  <si>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</si>
  <si>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</si>
  <si>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</si>
  <si>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</si>
  <si>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</si>
  <si>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</si>
  <si>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</si>
  <si>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</si>
  <si>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</si>
  <si>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</si>
  <si>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</si>
  <si>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</si>
  <si>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</si>
  <si>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</si>
  <si>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</si>
  <si>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</si>
  <si>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</si>
  <si>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</si>
  <si>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</si>
  <si>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</si>
  <si>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</si>
  <si>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</si>
  <si>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</si>
  <si>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</si>
  <si>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</si>
  <si>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</si>
  <si>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</si>
  <si>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</si>
  <si>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</si>
  <si>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</si>
  <si>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</si>
  <si>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</si>
  <si>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</si>
  <si>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</si>
  <si>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</si>
  <si>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</si>
  <si>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</si>
  <si>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</si>
  <si>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</si>
  <si>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</si>
  <si>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</si>
  <si>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</si>
  <si>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</si>
  <si>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</si>
  <si>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</si>
  <si>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</si>
  <si>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</si>
  <si>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</si>
  <si>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</si>
  <si>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</si>
  <si>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</si>
  <si>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</si>
  <si>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</si>
  <si>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</si>
  <si>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</si>
  <si>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</si>
  <si>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</si>
  <si>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</si>
  <si>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</si>
  <si>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</si>
  <si>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</si>
  <si>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</si>
  <si>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</si>
  <si>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</si>
  <si>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</si>
  <si>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</si>
  <si>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</si>
  <si>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</si>
  <si>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</si>
  <si>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</si>
  <si>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</si>
  <si>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</si>
  <si>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</si>
  <si>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</si>
  <si>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</si>
  <si>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</si>
  <si>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</si>
  <si>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</si>
  <si>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</si>
  <si>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</si>
  <si>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</si>
  <si>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</si>
  <si>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</si>
  <si>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</si>
  <si>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</si>
  <si>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</si>
  <si>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</si>
  <si>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</si>
  <si>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</si>
  <si>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</si>
  <si>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</si>
  <si>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</si>
  <si>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</si>
  <si>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</si>
  <si>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</si>
  <si>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</si>
  <si>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</si>
  <si>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</si>
  <si>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</si>
  <si>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</si>
  <si>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</si>
  <si>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</si>
  <si>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</si>
  <si>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</si>
  <si>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</si>
  <si>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</si>
  <si>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</si>
  <si>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</si>
  <si>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</si>
  <si>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</si>
  <si>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</si>
  <si>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</si>
  <si>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</si>
  <si>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</si>
  <si>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</si>
  <si>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</si>
  <si>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</si>
  <si>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</si>
  <si>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</si>
  <si>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</si>
  <si>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</si>
  <si>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</si>
  <si>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</si>
  <si>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</si>
  <si>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</si>
  <si>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</si>
  <si>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</si>
  <si>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</si>
  <si>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</si>
  <si>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</si>
  <si>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</si>
  <si>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</si>
  <si>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</si>
  <si>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</si>
  <si>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</si>
  <si>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</si>
  <si>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</si>
  <si>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</si>
  <si>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</si>
  <si>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</si>
  <si>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</si>
  <si>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</si>
  <si>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</si>
  <si>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</si>
  <si>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</si>
  <si>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</si>
  <si>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</si>
  <si>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</si>
  <si>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</si>
  <si>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</si>
  <si>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</si>
  <si>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</si>
  <si>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</si>
  <si>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</si>
  <si>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</si>
  <si>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</si>
  <si>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</si>
  <si>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</si>
  <si>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</si>
  <si>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</si>
  <si>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</si>
  <si>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</si>
  <si>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</si>
  <si>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</si>
  <si>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</si>
  <si>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</si>
  <si>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</si>
  <si>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</si>
  <si>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</si>
  <si>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</si>
  <si>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</si>
  <si>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</si>
  <si>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</si>
  <si>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</si>
  <si>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</si>
  <si>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</si>
  <si>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</si>
  <si>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</si>
  <si>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</si>
  <si>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</si>
  <si>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</si>
  <si>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</si>
  <si>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</si>
  <si>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</si>
  <si>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</si>
  <si>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</si>
  <si>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</si>
  <si>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</si>
  <si>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</si>
  <si>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</si>
  <si>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</si>
  <si>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</si>
  <si>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</si>
  <si>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</si>
  <si>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</si>
  <si>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</si>
  <si>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</si>
  <si>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</si>
  <si>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</si>
  <si>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</si>
  <si>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</si>
  <si>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</si>
  <si>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</si>
  <si>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</si>
  <si>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</si>
  <si>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</si>
  <si>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</si>
  <si>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</si>
  <si>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</si>
  <si>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</si>
  <si>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</si>
  <si>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</si>
  <si>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</si>
  <si>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</si>
  <si>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</si>
  <si>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</si>
  <si>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</si>
  <si>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</si>
  <si>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</si>
  <si>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</si>
  <si>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</si>
  <si>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</si>
  <si>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</si>
  <si>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</si>
  <si>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</si>
  <si>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</si>
  <si>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</si>
  <si>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</si>
  <si>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</si>
  <si>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</si>
  <si>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</si>
  <si>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</si>
  <si>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</si>
  <si>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</si>
  <si>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</si>
  <si>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</si>
  <si>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</si>
  <si>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</si>
  <si>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</si>
  <si>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</si>
  <si>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</si>
  <si>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</si>
  <si>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</si>
  <si>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</si>
  <si>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</si>
  <si>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</si>
  <si>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</si>
  <si>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</si>
  <si>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</si>
  <si>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</si>
  <si>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</si>
  <si>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</si>
  <si>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</si>
  <si>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</si>
  <si>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</si>
  <si>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</si>
  <si>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</si>
  <si>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</si>
  <si>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</si>
  <si>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</si>
  <si>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</si>
  <si>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</si>
  <si>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</si>
  <si>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</si>
  <si>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</si>
  <si>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</si>
  <si>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</si>
  <si>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</si>
  <si>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</si>
  <si>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</si>
  <si>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</si>
  <si>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</si>
  <si>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</si>
  <si>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</si>
  <si>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</si>
  <si>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</si>
  <si>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</si>
  <si>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</si>
  <si>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</si>
  <si>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</si>
  <si>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</si>
  <si>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</si>
  <si>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</si>
  <si>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</si>
  <si>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</si>
  <si>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</si>
  <si>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</si>
  <si>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</si>
  <si>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</si>
  <si>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</si>
  <si>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</si>
  <si>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</si>
  <si>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</si>
  <si>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</si>
  <si>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</si>
  <si>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</si>
  <si>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</si>
  <si>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</si>
  <si>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</si>
  <si>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</si>
  <si>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</si>
  <si>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</si>
  <si>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</si>
  <si>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</si>
  <si>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</si>
  <si>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</si>
  <si>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</si>
  <si>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</si>
  <si>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</si>
  <si>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</si>
  <si>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</si>
  <si>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</si>
  <si>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</si>
  <si>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</si>
  <si>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</si>
  <si>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</si>
  <si>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</si>
  <si>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</si>
  <si>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</si>
  <si>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</si>
  <si>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</si>
  <si>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</si>
  <si>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</si>
  <si>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</si>
  <si>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</si>
  <si>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</si>
  <si>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</si>
  <si>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</si>
  <si>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</si>
  <si>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</si>
  <si>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</si>
  <si>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</si>
  <si>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</si>
  <si>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</si>
  <si>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</si>
  <si>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</si>
  <si>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</si>
  <si>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</si>
  <si>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</si>
  <si>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</si>
  <si>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</si>
  <si>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</si>
  <si>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</si>
  <si>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</si>
  <si>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</si>
  <si>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</si>
  <si>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</si>
  <si>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</si>
  <si>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</si>
  <si>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</si>
  <si>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</si>
  <si>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</si>
  <si>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</si>
  <si>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</si>
  <si>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</si>
  <si>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</si>
  <si>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</si>
  <si>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</si>
  <si>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</si>
  <si>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</si>
  <si>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</si>
  <si>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</si>
  <si>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</si>
  <si>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</si>
  <si>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</si>
  <si>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</si>
  <si>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</si>
  <si>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</si>
  <si>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</si>
  <si>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</si>
  <si>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</si>
  <si>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</si>
  <si>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</si>
  <si>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</si>
  <si>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</si>
  <si>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</si>
  <si>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</si>
  <si>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</si>
  <si>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</si>
  <si>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</si>
  <si>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</si>
  <si>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</si>
  <si>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</si>
  <si>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</si>
  <si>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</si>
  <si>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</si>
  <si>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</si>
  <si>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</si>
  <si>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</si>
  <si>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</si>
  <si>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</si>
  <si>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</si>
  <si>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</si>
  <si>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</si>
  <si>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</si>
  <si>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</si>
  <si>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</si>
  <si>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</si>
  <si>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</si>
  <si>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</si>
  <si>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</si>
  <si>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</si>
  <si>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</si>
  <si>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</si>
  <si>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</si>
  <si>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</si>
  <si>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</si>
  <si>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</si>
  <si>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</si>
  <si>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</si>
  <si>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</si>
  <si>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</si>
  <si>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</si>
  <si>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</si>
  <si>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</si>
  <si>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</si>
  <si>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</si>
  <si>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</si>
  <si>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</si>
  <si>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</si>
  <si>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</si>
  <si>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</si>
  <si>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</si>
  <si>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</si>
  <si>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</si>
  <si>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</si>
  <si>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</si>
  <si>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</si>
  <si>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</si>
  <si>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</si>
  <si>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</si>
  <si>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</si>
  <si>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</si>
  <si>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</si>
  <si>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</si>
  <si>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</si>
  <si>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</si>
  <si>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</si>
  <si>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</si>
  <si>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</si>
  <si>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</si>
  <si>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</si>
  <si>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</si>
  <si>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</si>
  <si>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</si>
  <si>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</si>
  <si>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</si>
  <si>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</si>
  <si>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</si>
  <si>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</si>
  <si>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</si>
  <si>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</si>
  <si>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</si>
  <si>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</si>
  <si>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</si>
  <si>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</si>
  <si>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</si>
  <si>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</si>
  <si>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</si>
  <si>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</si>
  <si>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</si>
  <si>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</si>
  <si>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</si>
  <si>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</si>
  <si>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</si>
  <si>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</si>
  <si>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</si>
  <si>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</si>
  <si>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</si>
  <si>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</si>
  <si>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</si>
  <si>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</si>
  <si>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</si>
  <si>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</si>
  <si>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</si>
  <si>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</si>
  <si>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</si>
  <si>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</si>
  <si>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</si>
  <si>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</si>
  <si>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</si>
  <si>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</si>
  <si>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</si>
  <si>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</si>
  <si>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</si>
  <si>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</si>
  <si>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</si>
  <si>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</si>
  <si>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</si>
  <si>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</si>
  <si>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</si>
  <si>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</si>
  <si>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</si>
  <si>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</si>
  <si>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</si>
  <si>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</si>
  <si>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</si>
  <si>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</si>
  <si>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</si>
  <si>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</si>
  <si>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</si>
  <si>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</si>
  <si>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</si>
  <si>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</si>
  <si>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</si>
  <si>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</si>
  <si>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</si>
  <si>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</si>
  <si>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</si>
  <si>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</si>
  <si>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</si>
  <si>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</si>
  <si>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</si>
  <si>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</si>
  <si>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</si>
  <si>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</si>
  <si>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</si>
  <si>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</si>
  <si>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</si>
  <si>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</si>
  <si>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</si>
  <si>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</si>
  <si>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</si>
  <si>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</si>
  <si>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</si>
  <si>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</si>
  <si>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</si>
  <si>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</si>
  <si>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</si>
  <si>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</si>
  <si>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</si>
  <si>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</si>
  <si>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</si>
  <si>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</si>
  <si>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</si>
  <si>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</si>
  <si>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</si>
  <si>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</si>
  <si>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</si>
  <si>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</si>
  <si>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</si>
  <si>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</si>
  <si>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</si>
  <si>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</si>
  <si>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</si>
  <si>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</si>
  <si>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</si>
  <si>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</si>
  <si>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</si>
  <si>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</si>
  <si>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</si>
  <si>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</si>
  <si>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</si>
  <si>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</si>
  <si>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</si>
  <si>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</si>
  <si>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</si>
  <si>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</si>
  <si>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</si>
  <si>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</si>
  <si>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</si>
  <si>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</si>
  <si>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</si>
  <si>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</si>
  <si>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</si>
  <si>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</si>
  <si>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</si>
  <si>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</si>
  <si>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</si>
  <si>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</si>
  <si>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</si>
  <si>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</si>
  <si>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</si>
  <si>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</si>
  <si>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</si>
  <si>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</si>
  <si>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</si>
  <si>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</si>
  <si>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</si>
  <si>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</si>
  <si>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</si>
  <si>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</si>
  <si>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</si>
  <si>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</si>
  <si>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</si>
  <si>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</si>
  <si>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</si>
  <si>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</si>
  <si>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</si>
  <si>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</si>
  <si>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</si>
  <si>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</si>
  <si>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</si>
  <si>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</si>
  <si>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</si>
  <si>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</si>
  <si>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</si>
  <si>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</si>
  <si>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</si>
  <si>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</si>
  <si>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</si>
  <si>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</si>
  <si>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</si>
  <si>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</si>
  <si>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</si>
  <si>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</si>
  <si>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</si>
  <si>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</si>
  <si>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</si>
  <si>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</si>
  <si>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</si>
  <si>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</si>
  <si>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</si>
  <si>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</si>
  <si>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</si>
  <si>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</si>
  <si>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</si>
  <si>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</si>
  <si>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</si>
  <si>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</si>
  <si>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</si>
  <si>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</si>
  <si>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</si>
  <si>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</si>
  <si>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</si>
  <si>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</si>
  <si>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</si>
  <si>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</si>
  <si>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</si>
  <si>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</si>
  <si>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</si>
  <si>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</si>
  <si>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</si>
  <si>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</si>
  <si>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</si>
  <si>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</si>
  <si>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</si>
  <si>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</si>
  <si>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</si>
  <si>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</si>
  <si>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</si>
  <si>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</si>
  <si>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</si>
  <si>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</si>
  <si>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</si>
  <si>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</si>
  <si>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</si>
  <si>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</si>
  <si>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</si>
  <si>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</si>
  <si>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</si>
  <si>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</si>
  <si>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</si>
  <si>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</si>
  <si>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</si>
  <si>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</si>
  <si>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</si>
  <si>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</si>
  <si>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</si>
  <si>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</si>
  <si>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</si>
  <si>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</si>
  <si>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</si>
  <si>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</si>
  <si>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</si>
  <si>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</si>
  <si>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</si>
  <si>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</si>
  <si>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</si>
  <si>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</si>
  <si>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</si>
  <si>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</si>
  <si>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</si>
  <si>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</si>
  <si>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</si>
  <si>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</si>
  <si>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</si>
  <si>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</si>
  <si>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</si>
  <si>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</si>
  <si>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</si>
  <si>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</si>
  <si>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</si>
  <si>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</si>
  <si>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</si>
  <si>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</si>
  <si>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</si>
  <si>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</si>
  <si>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</si>
  <si>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</si>
  <si>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</si>
  <si>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</si>
  <si>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</si>
  <si>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</si>
  <si>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</si>
  <si>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</si>
  <si>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</si>
  <si>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</si>
  <si>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</si>
  <si>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</si>
  <si>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</si>
  <si>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</si>
  <si>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</si>
  <si>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</si>
  <si>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</si>
  <si>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</si>
  <si>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</si>
  <si>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</si>
  <si>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</si>
  <si>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</si>
  <si>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</si>
  <si>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</si>
  <si>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</si>
  <si>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</si>
  <si>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</si>
  <si>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</si>
  <si>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</si>
  <si>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</si>
  <si>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</si>
  <si>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</si>
  <si>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</si>
  <si>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</si>
  <si>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</si>
  <si>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</si>
  <si>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</si>
  <si>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</si>
  <si>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</si>
  <si>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</si>
  <si>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</si>
  <si>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</si>
  <si>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</si>
  <si>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</si>
  <si>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</si>
  <si>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</si>
  <si>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</si>
  <si>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</si>
  <si>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</si>
  <si>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</si>
  <si>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</si>
  <si>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</si>
  <si>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</si>
  <si>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</si>
  <si>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</si>
  <si>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</si>
  <si>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</si>
  <si>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</si>
  <si>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</si>
  <si>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</si>
  <si>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</si>
  <si>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</si>
  <si>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</si>
  <si>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</si>
  <si>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</si>
  <si>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</si>
  <si>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</si>
  <si>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</si>
  <si>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</si>
  <si>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</si>
  <si>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</si>
  <si>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</si>
  <si>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</si>
  <si>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</si>
  <si>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</si>
  <si>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</si>
  <si>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</si>
  <si>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</si>
  <si>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</si>
  <si>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</si>
  <si>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</si>
  <si>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</si>
  <si>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</si>
  <si>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</si>
  <si>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</si>
  <si>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</si>
  <si>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</si>
  <si>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</si>
  <si>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</si>
  <si>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</si>
  <si>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</si>
  <si>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</si>
  <si>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</si>
  <si>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</si>
  <si>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</si>
  <si>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</si>
  <si>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</si>
  <si>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</si>
  <si>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</si>
  <si>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</si>
  <si>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</si>
  <si>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</si>
  <si>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</si>
  <si>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</si>
  <si>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</si>
  <si>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</si>
  <si>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</si>
  <si>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</si>
  <si>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</si>
  <si>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</si>
  <si>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</si>
  <si>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</si>
  <si>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</si>
  <si>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</si>
  <si>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</si>
  <si>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</si>
  <si>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</si>
  <si>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</si>
  <si>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</si>
  <si>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</si>
  <si>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</si>
  <si>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</si>
  <si>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</si>
  <si>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</si>
  <si>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</si>
  <si>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</si>
  <si>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</si>
  <si>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</si>
  <si>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</si>
  <si>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</si>
  <si>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</si>
  <si>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</si>
  <si>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</si>
  <si>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</si>
  <si>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</si>
  <si>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</si>
  <si>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</si>
  <si>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</si>
  <si>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</si>
  <si>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</si>
  <si>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</si>
  <si>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</si>
  <si>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</si>
  <si>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</si>
  <si>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</si>
  <si>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</si>
  <si>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</si>
  <si>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</si>
  <si>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</si>
  <si>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</si>
  <si>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</si>
  <si>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</si>
  <si>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</si>
  <si>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</si>
  <si>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</si>
  <si>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</si>
  <si>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</si>
  <si>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</si>
  <si>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</si>
  <si>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</si>
  <si>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</si>
  <si>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</si>
  <si>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</si>
  <si>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</si>
  <si>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</si>
  <si>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</si>
  <si>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</si>
  <si>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</si>
  <si>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</si>
  <si>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</si>
  <si>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</si>
  <si>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</si>
  <si>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</si>
  <si>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</si>
  <si>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</si>
  <si>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</si>
  <si>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</si>
  <si>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</si>
  <si>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</si>
  <si>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</si>
  <si>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</si>
  <si>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</si>
  <si>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</si>
  <si>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</si>
  <si>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</si>
  <si>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</si>
  <si>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</si>
  <si>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</si>
  <si>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</si>
  <si>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</si>
  <si>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</si>
  <si>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</si>
  <si>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</si>
  <si>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</si>
  <si>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</si>
  <si>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</si>
  <si>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</si>
  <si>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</si>
  <si>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</si>
  <si>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</si>
  <si>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</si>
  <si>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</si>
  <si>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</si>
  <si>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</si>
  <si>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</si>
  <si>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</si>
  <si>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</si>
  <si>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</si>
  <si>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</si>
  <si>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</si>
  <si>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</si>
  <si>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</si>
  <si>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</si>
  <si>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</si>
  <si>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</si>
  <si>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</si>
  <si>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</si>
  <si>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</si>
  <si>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</si>
  <si>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</si>
  <si>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</si>
  <si>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</si>
  <si>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</si>
  <si>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</si>
  <si>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</si>
  <si>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</si>
  <si>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</si>
  <si>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</si>
  <si>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</si>
  <si>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</si>
  <si>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</si>
  <si>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</si>
  <si>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</si>
  <si>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</si>
  <si>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</si>
  <si>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</si>
  <si>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</si>
  <si>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</si>
  <si>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</si>
  <si>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</si>
  <si>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</si>
  <si>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</si>
  <si>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</si>
  <si>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</si>
  <si>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</si>
  <si>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</si>
  <si>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</si>
  <si>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</si>
  <si>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</si>
  <si>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</si>
  <si>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</si>
  <si>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</si>
  <si>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</si>
  <si>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</si>
  <si>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</si>
  <si>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</si>
  <si>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</si>
  <si>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</si>
  <si>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</si>
  <si>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</si>
  <si>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</si>
  <si>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</si>
  <si>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</si>
  <si>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</si>
  <si>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</si>
  <si>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</si>
  <si>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</si>
  <si>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</si>
  <si>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</si>
  <si>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</si>
  <si>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</si>
  <si>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</si>
  <si>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</si>
  <si>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</si>
  <si>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</si>
  <si>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</si>
  <si>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</si>
  <si>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</si>
  <si>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</si>
  <si>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</si>
  <si>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</si>
  <si>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</si>
  <si>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</si>
  <si>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</si>
  <si>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</si>
  <si>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</si>
  <si>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</si>
  <si>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</si>
  <si>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</si>
  <si>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</si>
  <si>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</si>
  <si>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</si>
  <si>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</si>
  <si>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</si>
  <si>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</si>
  <si>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</si>
  <si>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</si>
  <si>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</si>
  <si>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</si>
  <si>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</si>
  <si>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</si>
  <si>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</si>
  <si>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</si>
  <si>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</si>
  <si>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</si>
  <si>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</si>
  <si>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</si>
  <si>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</si>
  <si>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</si>
  <si>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</si>
  <si>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</si>
  <si>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</si>
  <si>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</si>
  <si>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</si>
  <si>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</si>
  <si>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</si>
  <si>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</si>
  <si>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</si>
  <si>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</si>
  <si>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</si>
  <si>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</si>
  <si>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</si>
  <si>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</si>
  <si>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</si>
  <si>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</si>
  <si>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</si>
  <si>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</si>
  <si>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</si>
  <si>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</si>
  <si>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</si>
  <si>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</si>
  <si>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</si>
  <si>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</si>
  <si>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</si>
  <si>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</si>
  <si>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</si>
  <si>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</si>
  <si>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</si>
  <si>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</si>
  <si>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</si>
  <si>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</si>
  <si>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</si>
  <si>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</si>
  <si>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</si>
  <si>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</si>
  <si>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</si>
  <si>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</si>
  <si>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</si>
  <si>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</si>
  <si>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</si>
  <si>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</si>
  <si>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</si>
  <si>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</si>
  <si>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</si>
  <si>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</si>
  <si>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</si>
  <si>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</si>
  <si>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</si>
  <si>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</si>
  <si>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</si>
  <si>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</si>
  <si>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</si>
  <si>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</si>
  <si>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</si>
  <si>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</si>
  <si>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</si>
  <si>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</si>
  <si>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</si>
  <si>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</si>
  <si>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</si>
  <si>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</si>
  <si>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</si>
  <si>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</si>
  <si>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</si>
  <si>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</si>
  <si>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</si>
  <si>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</si>
  <si>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</si>
  <si>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</si>
  <si>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</si>
  <si>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</si>
  <si>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</si>
  <si>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</si>
  <si>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</si>
  <si>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</si>
  <si>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</si>
  <si>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</si>
  <si>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</si>
  <si>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</si>
  <si>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</si>
  <si>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</si>
  <si>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</si>
  <si>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</si>
  <si>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</si>
  <si>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</si>
  <si>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</si>
  <si>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</si>
  <si>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</si>
  <si>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</si>
  <si>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</si>
  <si>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</si>
  <si>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</si>
  <si>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</si>
  <si>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</si>
  <si>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</si>
  <si>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</si>
  <si>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</si>
  <si>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</si>
  <si>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</si>
  <si>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</si>
  <si>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</si>
  <si>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</si>
  <si>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</si>
  <si>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</si>
  <si>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</si>
  <si>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</si>
  <si>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</si>
  <si>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</si>
  <si>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</si>
  <si>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</si>
  <si>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</si>
  <si>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</si>
  <si>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</si>
  <si>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</si>
  <si>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</si>
  <si>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</si>
  <si>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</si>
  <si>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</si>
  <si>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</si>
  <si>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</si>
  <si>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</si>
  <si>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</si>
  <si>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</si>
  <si>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</si>
  <si>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</si>
  <si>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</si>
  <si>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</si>
  <si>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</si>
  <si>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</si>
  <si>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</si>
  <si>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</si>
  <si>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</si>
  <si>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</si>
  <si>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</si>
  <si>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</si>
  <si>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</si>
  <si>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</si>
  <si>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</si>
  <si>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</si>
  <si>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</si>
  <si>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</si>
  <si>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</si>
  <si>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</si>
  <si>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</si>
  <si>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</si>
  <si>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</si>
  <si>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</si>
  <si>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</si>
  <si>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</si>
  <si>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</si>
  <si>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</si>
  <si>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</si>
  <si>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</si>
  <si>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</si>
  <si>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</si>
  <si>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</si>
  <si>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</si>
  <si>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</si>
  <si>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</si>
  <si>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</si>
  <si>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</si>
  <si>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</si>
  <si>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</si>
  <si>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</si>
  <si>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</si>
  <si>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</si>
  <si>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</si>
  <si>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</si>
  <si>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</si>
  <si>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</si>
  <si>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</si>
  <si>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</si>
  <si>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</si>
  <si>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</si>
  <si>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</si>
  <si>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</si>
  <si>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</si>
  <si>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</si>
  <si>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</si>
  <si>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</si>
  <si>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</si>
  <si>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</si>
  <si>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</si>
  <si>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</si>
  <si>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</si>
  <si>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</si>
  <si>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</si>
  <si>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</si>
  <si>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</si>
  <si>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</si>
  <si>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</si>
  <si>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</si>
  <si>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</si>
  <si>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</si>
  <si>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</si>
  <si>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</si>
  <si>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</si>
  <si>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</si>
  <si>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</si>
  <si>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</si>
  <si>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</si>
  <si>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</si>
  <si>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</si>
  <si>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</si>
  <si>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</si>
  <si>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</si>
  <si>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</si>
  <si>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</si>
  <si>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</si>
  <si>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</si>
  <si>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</si>
  <si>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</si>
  <si>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</si>
  <si>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</si>
  <si>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</si>
  <si>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</si>
  <si>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</si>
  <si>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</si>
  <si>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</si>
  <si>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</si>
  <si>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</si>
  <si>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</si>
  <si>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</si>
  <si>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</si>
  <si>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</si>
  <si>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</si>
  <si>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</si>
  <si>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</si>
  <si>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</si>
  <si>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</si>
  <si>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</si>
  <si>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</si>
  <si>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</si>
  <si>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</si>
  <si>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</si>
  <si>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</si>
  <si>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</si>
  <si>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</si>
  <si>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</si>
  <si>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</si>
  <si>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</si>
  <si>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</si>
  <si>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</si>
  <si>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</si>
  <si>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</si>
  <si>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</si>
  <si>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</si>
  <si>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</si>
  <si>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</si>
  <si>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</si>
  <si>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</si>
  <si>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</si>
  <si>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</si>
  <si>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</si>
  <si>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</si>
  <si>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</si>
  <si>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</si>
  <si>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</si>
  <si>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</si>
  <si>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</si>
  <si>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</si>
  <si>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</si>
  <si>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</si>
  <si>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</si>
  <si>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</si>
  <si>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</si>
  <si>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</si>
  <si>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</si>
  <si>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</si>
  <si>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</si>
  <si>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</si>
  <si>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</si>
  <si>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</si>
  <si>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</si>
  <si>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</si>
  <si>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</si>
  <si>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</si>
  <si>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</si>
  <si>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</si>
  <si>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</si>
  <si>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</si>
  <si>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</si>
  <si>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</si>
  <si>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</si>
  <si>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</si>
  <si>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</si>
  <si>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</si>
  <si>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</si>
  <si>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</si>
  <si>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</si>
  <si>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</si>
  <si>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</si>
  <si>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</si>
  <si>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</si>
  <si>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</si>
  <si>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</si>
  <si>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</si>
  <si>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</si>
  <si>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</si>
  <si>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</si>
  <si>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</si>
  <si>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</si>
  <si>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</si>
  <si>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</si>
  <si>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</si>
  <si>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</si>
  <si>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</si>
  <si>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</si>
  <si>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</si>
  <si>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</si>
  <si>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</si>
  <si>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</si>
  <si>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</si>
  <si>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</si>
  <si>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</si>
  <si>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</si>
  <si>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</si>
  <si>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</si>
  <si>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</si>
  <si>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</si>
  <si>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</si>
  <si>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</si>
  <si>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</si>
  <si>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</si>
  <si>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</si>
  <si>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</si>
  <si>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</si>
  <si>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</si>
  <si>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</si>
  <si>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</si>
  <si>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</si>
  <si>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</si>
  <si>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</si>
  <si>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</si>
  <si>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</si>
  <si>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</si>
  <si>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</si>
  <si>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</si>
  <si>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</si>
  <si>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</si>
  <si>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</si>
  <si>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</si>
  <si>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</si>
  <si>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</si>
  <si>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</si>
  <si>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</si>
  <si>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</si>
  <si>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</si>
  <si>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</si>
  <si>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</si>
  <si>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</si>
  <si>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</si>
  <si>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</si>
  <si>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</si>
  <si>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</si>
  <si>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</si>
  <si>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</si>
  <si>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</si>
  <si>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</si>
  <si>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</si>
  <si>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</si>
  <si>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</si>
  <si>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</si>
  <si>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</si>
  <si>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</si>
  <si>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</si>
  <si>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</si>
  <si>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</si>
  <si>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</si>
  <si>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</si>
  <si>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</si>
  <si>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</si>
  <si>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</si>
  <si>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</si>
  <si>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</si>
  <si>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</si>
  <si>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</si>
  <si>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</si>
  <si>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</si>
  <si>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</si>
  <si>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</si>
  <si>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</si>
  <si>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</si>
  <si>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</si>
  <si>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</si>
  <si>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</si>
  <si>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</si>
  <si>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</si>
  <si>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</si>
  <si>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</si>
  <si>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</si>
  <si>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</si>
  <si>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</si>
  <si>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</si>
  <si>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</si>
  <si>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</si>
  <si>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</si>
  <si>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</si>
  <si>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</si>
  <si>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</si>
  <si>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</si>
  <si>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</si>
  <si>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</si>
  <si>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</si>
  <si>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</si>
  <si>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</si>
  <si>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</si>
  <si>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</si>
  <si>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</si>
  <si>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</si>
  <si>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</si>
  <si>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</si>
  <si>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</si>
  <si>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</si>
  <si>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</si>
  <si>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</si>
  <si>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</si>
  <si>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</si>
  <si>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</si>
  <si>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</si>
  <si>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</si>
  <si>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</si>
  <si>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</si>
  <si>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</si>
  <si>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</si>
  <si>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</si>
  <si>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</si>
  <si>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</si>
  <si>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</si>
  <si>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</si>
  <si>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</si>
  <si>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</si>
  <si>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</si>
  <si>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</si>
  <si>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</si>
  <si>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</si>
  <si>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</si>
  <si>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</si>
  <si>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</si>
  <si>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</si>
  <si>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</si>
  <si>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</si>
  <si>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</si>
  <si>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</si>
  <si>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</si>
  <si>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</si>
  <si>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</si>
  <si>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</si>
  <si>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</si>
  <si>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</si>
  <si>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</si>
  <si>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</si>
  <si>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</si>
  <si>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</si>
  <si>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</si>
  <si>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</si>
  <si>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</si>
  <si>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</si>
  <si>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</si>
  <si>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</si>
  <si>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</si>
  <si>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</si>
  <si>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</si>
  <si>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</si>
  <si>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</si>
  <si>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</si>
  <si>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</si>
  <si>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</si>
  <si>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</si>
  <si>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</si>
  <si>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</si>
  <si>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</si>
  <si>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</si>
  <si>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</si>
  <si>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</si>
  <si>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</si>
  <si>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</si>
  <si>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</si>
  <si>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</si>
  <si>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</si>
  <si>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</si>
  <si>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</si>
  <si>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</si>
  <si>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</si>
  <si>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</si>
  <si>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</si>
  <si>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</si>
  <si>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</si>
  <si>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</si>
  <si>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</si>
  <si>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</si>
  <si>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</si>
  <si>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</si>
  <si>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</si>
  <si>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</si>
  <si>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</si>
  <si>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</si>
  <si>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</si>
  <si>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</si>
  <si>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</si>
  <si>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</si>
  <si>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</si>
  <si>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</si>
  <si>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</si>
  <si>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</si>
  <si>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</si>
  <si>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</si>
  <si>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</si>
  <si>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</si>
  <si>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</si>
  <si>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</si>
  <si>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</si>
  <si>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</si>
  <si>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</si>
  <si>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</si>
  <si>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</si>
  <si>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</si>
  <si>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</si>
  <si>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</si>
  <si>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</si>
  <si>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</si>
  <si>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</si>
  <si>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</si>
  <si>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</si>
  <si>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</si>
  <si>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</si>
  <si>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</si>
  <si>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</si>
  <si>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</si>
  <si>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</si>
  <si>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</si>
  <si>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</si>
  <si>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</si>
  <si>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</si>
  <si>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</si>
  <si>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</si>
  <si>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</si>
  <si>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</si>
  <si>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</si>
  <si>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</si>
  <si>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</si>
  <si>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</si>
  <si>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</si>
  <si>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</si>
  <si>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</si>
  <si>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</si>
  <si>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</si>
  <si>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</si>
  <si>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</si>
  <si>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</si>
  <si>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</si>
  <si>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</si>
  <si>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</si>
  <si>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</si>
  <si>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</si>
  <si>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</si>
  <si>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</si>
  <si>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</si>
  <si>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</si>
  <si>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</si>
  <si>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</si>
  <si>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</si>
  <si>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</si>
  <si>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</si>
  <si>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</si>
  <si>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</si>
  <si>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</si>
  <si>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</si>
  <si>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</si>
  <si>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</si>
  <si>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</si>
  <si>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</si>
  <si>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</si>
  <si>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</si>
  <si>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</si>
  <si>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</si>
  <si>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</si>
  <si>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</si>
  <si>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</si>
  <si>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</si>
  <si>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</si>
  <si>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</si>
  <si>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</si>
  <si>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</si>
  <si>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</si>
  <si>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</si>
  <si>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</si>
  <si>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</si>
  <si>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</si>
  <si>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</si>
  <si>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</si>
  <si>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</si>
  <si>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</si>
  <si>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</si>
  <si>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</si>
  <si>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</si>
  <si>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</si>
  <si>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</si>
  <si>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</si>
  <si>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</si>
  <si>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</si>
  <si>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</si>
  <si>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</si>
  <si>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</si>
  <si>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</si>
  <si>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</si>
  <si>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</si>
  <si>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</si>
  <si>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</si>
  <si>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</si>
  <si>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</si>
  <si>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</si>
  <si>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</si>
  <si>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</si>
  <si>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</si>
  <si>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</si>
  <si>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</si>
  <si>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</si>
  <si>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</si>
  <si>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</si>
  <si>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</si>
  <si>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</si>
  <si>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</si>
  <si>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</si>
  <si>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</si>
  <si>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</si>
  <si>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</si>
  <si>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</si>
  <si>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</si>
  <si>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</si>
  <si>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</si>
  <si>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</si>
  <si>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</si>
  <si>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</si>
  <si>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</si>
  <si>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</si>
  <si>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</si>
  <si>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</si>
  <si>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</si>
  <si>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</si>
  <si>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</si>
  <si>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</si>
  <si>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</si>
  <si>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</si>
  <si>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</si>
  <si>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</si>
  <si>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</si>
  <si>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</si>
  <si>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</si>
  <si>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</si>
  <si>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</si>
  <si>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</si>
  <si>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</si>
  <si>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</si>
  <si>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</si>
  <si>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</si>
  <si>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</si>
  <si>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</si>
  <si>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</si>
  <si>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</si>
  <si>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</si>
  <si>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</si>
  <si>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</si>
  <si>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</si>
  <si>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</si>
  <si>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</si>
  <si>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</si>
  <si>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</si>
  <si>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</si>
  <si>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</si>
  <si>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</si>
  <si>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</si>
  <si>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</si>
  <si>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</si>
  <si>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</si>
  <si>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</si>
  <si>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</si>
  <si>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</si>
  <si>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</si>
  <si>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</si>
  <si>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</si>
  <si>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</si>
  <si>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</si>
  <si>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</si>
  <si>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</si>
  <si>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</si>
  <si>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</si>
  <si>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</si>
  <si>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</si>
  <si>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</si>
  <si>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</si>
  <si>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</si>
  <si>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</si>
  <si>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</si>
  <si>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</si>
  <si>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</si>
  <si>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</si>
  <si>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</si>
  <si>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</si>
  <si>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</si>
  <si>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</si>
  <si>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</si>
  <si>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</si>
  <si>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</si>
  <si>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</si>
  <si>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</si>
  <si>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</si>
  <si>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</si>
  <si>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</si>
  <si>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</si>
  <si>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</si>
  <si>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</si>
  <si>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</si>
  <si>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</si>
  <si>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</si>
  <si>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</si>
  <si>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</si>
  <si>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</si>
  <si>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</si>
  <si>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</si>
  <si>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</si>
  <si>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</si>
  <si>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</si>
  <si>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</si>
  <si>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</si>
  <si>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</si>
  <si>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</si>
  <si>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</si>
  <si>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</si>
  <si>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</si>
  <si>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</si>
  <si>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</si>
  <si>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</si>
  <si>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</si>
  <si>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</si>
  <si>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</si>
  <si>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</si>
  <si>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</si>
  <si>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</si>
  <si>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</si>
  <si>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</si>
  <si>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</si>
  <si>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</si>
  <si>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</si>
  <si>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</si>
  <si>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</si>
  <si>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</si>
  <si>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</si>
  <si>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</si>
  <si>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</si>
  <si>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</si>
  <si>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</si>
  <si>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</si>
  <si>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</si>
  <si>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</si>
  <si>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</si>
  <si>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</si>
  <si>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</si>
  <si>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</si>
  <si>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</si>
  <si>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</si>
  <si>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</si>
  <si>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</si>
  <si>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</si>
  <si>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</si>
  <si>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</si>
  <si>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</si>
  <si>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</si>
  <si>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</si>
  <si>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</si>
  <si>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</si>
  <si>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</si>
  <si>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</si>
  <si>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</si>
  <si>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</si>
  <si>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</si>
  <si>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</si>
  <si>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</si>
  <si>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</si>
  <si>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</si>
  <si>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</si>
  <si>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</si>
  <si>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</si>
  <si>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</si>
  <si>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</si>
  <si>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</si>
  <si>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</si>
  <si>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</si>
  <si>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</si>
  <si>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</si>
  <si>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</si>
  <si>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</si>
  <si>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</si>
  <si>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</si>
  <si>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</si>
  <si>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</si>
  <si>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</si>
  <si>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</si>
  <si>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</si>
  <si>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</si>
  <si>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</si>
  <si>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</si>
  <si>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</si>
  <si>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</si>
  <si>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</si>
  <si>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</si>
  <si>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</si>
  <si>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</si>
  <si>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</si>
  <si>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</si>
  <si>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</si>
  <si>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</si>
  <si>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</si>
  <si>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</si>
  <si>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</si>
  <si>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</si>
  <si>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</si>
  <si>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</si>
  <si>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</si>
  <si>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</si>
  <si>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</si>
  <si>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</si>
  <si>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</si>
  <si>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</si>
  <si>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</si>
  <si>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</si>
  <si>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</si>
  <si>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</si>
  <si>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</si>
  <si>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</si>
  <si>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</si>
  <si>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</si>
  <si>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</si>
  <si>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</si>
  <si>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</si>
  <si>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</si>
  <si>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</si>
  <si>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</si>
  <si>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</si>
  <si>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</si>
  <si>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</si>
  <si>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</si>
  <si>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</si>
  <si>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</si>
  <si>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</si>
  <si>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</si>
  <si>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</si>
  <si>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</si>
  <si>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</si>
  <si>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</si>
  <si>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</si>
  <si>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</si>
  <si>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</si>
  <si>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</si>
  <si>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</si>
  <si>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</si>
  <si>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</si>
  <si>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</si>
  <si>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</si>
  <si>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</si>
  <si>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</si>
  <si>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</si>
  <si>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</si>
  <si>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</si>
  <si>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</si>
  <si>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</si>
  <si>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</si>
  <si>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</si>
  <si>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</si>
  <si>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</si>
  <si>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</si>
  <si>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</si>
  <si>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</si>
  <si>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</si>
  <si>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</si>
  <si>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</si>
  <si>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</si>
  <si>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</si>
  <si>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</si>
  <si>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</si>
  <si>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</si>
  <si>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</si>
  <si>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</si>
  <si>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</si>
  <si>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</si>
  <si>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</si>
  <si>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</si>
  <si>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</si>
  <si>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</si>
  <si>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</si>
  <si>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</si>
  <si>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</si>
  <si>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</si>
  <si>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</si>
  <si>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</si>
  <si>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</si>
  <si>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</si>
  <si>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</si>
  <si>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</si>
  <si>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</si>
  <si>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</si>
  <si>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</si>
  <si>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</si>
  <si>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</si>
  <si>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</si>
  <si>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</si>
  <si>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</si>
  <si>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</si>
  <si>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</si>
  <si>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</si>
  <si>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</si>
  <si>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</si>
  <si>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</si>
  <si>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</si>
  <si>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</si>
  <si>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</si>
  <si>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</si>
  <si>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</si>
  <si>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</si>
  <si>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</si>
  <si>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</si>
  <si>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</si>
  <si>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</si>
  <si>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</si>
  <si>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</si>
  <si>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</si>
  <si>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</si>
  <si>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</si>
  <si>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</si>
  <si>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</si>
  <si>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</si>
  <si>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</si>
  <si>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</si>
  <si>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</si>
  <si>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</si>
  <si>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</si>
  <si>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</si>
  <si>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</si>
  <si>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</si>
  <si>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</si>
  <si>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</si>
  <si>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</si>
  <si>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</si>
  <si>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</si>
  <si>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</si>
  <si>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</si>
  <si>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</si>
  <si>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</si>
  <si>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</si>
  <si>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</si>
  <si>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</si>
  <si>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</si>
  <si>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</si>
  <si>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</si>
  <si>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</si>
  <si>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</si>
  <si>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</si>
  <si>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</si>
  <si>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</si>
  <si>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</si>
  <si>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</si>
  <si>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</si>
  <si>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</si>
  <si>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</si>
  <si>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</si>
  <si>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</si>
  <si>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</si>
  <si>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</si>
  <si>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</si>
  <si>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</si>
  <si>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</si>
  <si>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</si>
  <si>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</si>
  <si>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</si>
  <si>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</si>
  <si>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</si>
  <si>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</si>
  <si>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</si>
  <si>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</si>
  <si>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</si>
  <si>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</si>
  <si>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</si>
  <si>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</si>
  <si>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</si>
  <si>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</si>
  <si>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</si>
  <si>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</si>
  <si>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</si>
  <si>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</si>
  <si>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</si>
  <si>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</si>
  <si>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</si>
  <si>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</si>
  <si>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</si>
  <si>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</si>
  <si>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</si>
  <si>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</si>
  <si>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</si>
  <si>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</si>
  <si>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</si>
  <si>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</si>
  <si>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</si>
  <si>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</si>
  <si>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</si>
  <si>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</si>
  <si>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</si>
  <si>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</si>
  <si>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</si>
  <si>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</si>
  <si>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</si>
  <si>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</si>
  <si>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</si>
  <si>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</si>
  <si>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</si>
  <si>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</si>
  <si>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</si>
  <si>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</si>
  <si>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</si>
  <si>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</si>
  <si>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</si>
  <si>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</si>
  <si>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</si>
  <si>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</si>
  <si>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</si>
  <si>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</si>
  <si>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</si>
  <si>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</si>
  <si>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</si>
  <si>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</si>
  <si>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</si>
  <si>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</si>
  <si>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</si>
  <si>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</si>
  <si>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</si>
  <si>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</si>
  <si>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</si>
  <si>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</si>
  <si>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</si>
  <si>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</si>
  <si>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</si>
  <si>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</si>
  <si>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</si>
  <si>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</si>
  <si>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</si>
  <si>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</si>
  <si>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</si>
  <si>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</si>
  <si>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</si>
  <si>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</si>
  <si>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</si>
  <si>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</si>
  <si>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</si>
  <si>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</si>
  <si>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</si>
  <si>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</si>
  <si>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</si>
  <si>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</si>
  <si>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</si>
  <si>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</si>
  <si>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</si>
  <si>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</si>
  <si>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</si>
  <si>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</si>
  <si>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</si>
  <si>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</si>
  <si>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</si>
  <si>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</si>
  <si>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</si>
  <si>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</si>
  <si>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</si>
  <si>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</si>
  <si>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</si>
  <si>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</si>
  <si>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</si>
  <si>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</si>
  <si>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</si>
  <si>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</si>
  <si>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</si>
  <si>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</si>
  <si>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</si>
  <si>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</si>
  <si>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</si>
  <si>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</si>
  <si>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</si>
  <si>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</si>
  <si>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</si>
  <si>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</si>
  <si>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</si>
  <si>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</si>
  <si>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</si>
  <si>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</si>
  <si>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</si>
  <si>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</si>
  <si>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</si>
  <si>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</si>
  <si>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</si>
  <si>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</si>
  <si>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</si>
  <si>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</si>
  <si>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</si>
  <si>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</si>
  <si>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</si>
  <si>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</si>
  <si>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</si>
  <si>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</si>
  <si>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</si>
  <si>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</si>
  <si>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</si>
  <si>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</si>
  <si>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</si>
  <si>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</si>
  <si>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</si>
  <si>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</si>
  <si>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</si>
  <si>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</si>
  <si>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</si>
  <si>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</si>
  <si>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</si>
  <si>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</si>
  <si>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</si>
  <si>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</si>
  <si>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</si>
  <si>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</si>
  <si>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</si>
  <si>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</si>
  <si>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</si>
  <si>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</si>
  <si>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</si>
  <si>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</si>
  <si>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</si>
  <si>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</si>
  <si>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</si>
  <si>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</si>
  <si>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</si>
  <si>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</si>
  <si>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</si>
  <si>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</si>
  <si>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</si>
  <si>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</si>
  <si>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</si>
  <si>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</si>
  <si>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</si>
  <si>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</si>
  <si>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</si>
  <si>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</si>
  <si>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</si>
  <si>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</si>
  <si>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</si>
  <si>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</si>
  <si>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</si>
  <si>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</si>
  <si>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</si>
  <si>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</si>
  <si>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</si>
  <si>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</si>
  <si>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</si>
  <si>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</si>
  <si>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</si>
  <si>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</si>
  <si>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</si>
  <si>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</si>
  <si>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</si>
  <si>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</si>
  <si>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</si>
  <si>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</si>
  <si>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</si>
  <si>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</si>
  <si>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</si>
  <si>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</si>
  <si>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</si>
  <si>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</si>
  <si>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</si>
  <si>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</si>
  <si>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</si>
  <si>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</si>
  <si>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</si>
  <si>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</si>
  <si>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</si>
  <si>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</si>
  <si>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</si>
  <si>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</si>
  <si>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</si>
  <si>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</si>
  <si>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</si>
  <si>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</si>
  <si>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</si>
  <si>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</si>
  <si>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</si>
  <si>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</si>
  <si>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</si>
  <si>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</si>
  <si>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</si>
  <si>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</si>
  <si>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</si>
  <si>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</si>
  <si>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</si>
  <si>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</si>
  <si>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</si>
  <si>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</si>
  <si>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</si>
  <si>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</si>
  <si>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</si>
  <si>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</si>
  <si>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</si>
  <si>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</si>
  <si>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</si>
  <si>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</si>
  <si>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</si>
  <si>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</si>
  <si>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</si>
  <si>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</si>
  <si>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</si>
  <si>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</si>
  <si>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</si>
  <si>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</si>
  <si>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</si>
  <si>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</si>
  <si>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</si>
  <si>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</si>
  <si>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</si>
  <si>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</si>
  <si>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</si>
  <si>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</si>
  <si>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</si>
  <si>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</si>
  <si>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</si>
  <si>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</si>
  <si>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</si>
  <si>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</si>
  <si>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</si>
  <si>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</si>
  <si>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</si>
  <si>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</si>
  <si>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</si>
  <si>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</si>
  <si>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</si>
  <si>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</si>
  <si>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</si>
  <si>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</si>
  <si>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</si>
  <si>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</si>
  <si>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</si>
  <si>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</si>
  <si>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</si>
  <si>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</si>
  <si>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</si>
  <si>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</si>
  <si>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</si>
  <si>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</si>
  <si>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</si>
  <si>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</si>
  <si>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</si>
  <si>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</si>
  <si>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</si>
  <si>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</si>
  <si>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</si>
  <si>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</si>
  <si>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</si>
  <si>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</si>
  <si>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</si>
  <si>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</si>
  <si>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</si>
  <si>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</si>
  <si>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</si>
  <si>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</si>
  <si>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</si>
  <si>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</si>
  <si>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</si>
  <si>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</si>
  <si>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</si>
  <si>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</si>
  <si>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</si>
  <si>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</si>
  <si>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</si>
  <si>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</si>
  <si>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</si>
  <si>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</si>
  <si>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</si>
  <si>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</si>
  <si>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</si>
  <si>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</si>
  <si>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</si>
  <si>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</si>
  <si>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</si>
  <si>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</si>
  <si>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</si>
  <si>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</si>
  <si>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</si>
  <si>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</si>
  <si>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</si>
  <si>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</si>
  <si>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</si>
  <si>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</si>
  <si>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</si>
  <si>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</si>
  <si>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</si>
  <si>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</si>
  <si>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</si>
  <si>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</si>
  <si>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</si>
  <si>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</si>
  <si>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</si>
  <si>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</si>
  <si>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</si>
  <si>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</si>
  <si>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</si>
  <si>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</si>
  <si>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</si>
  <si>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</si>
  <si>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</si>
  <si>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</si>
  <si>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</si>
  <si>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</si>
  <si>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</si>
  <si>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</si>
  <si>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</si>
  <si>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</si>
  <si>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</si>
  <si>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</si>
  <si>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</si>
  <si>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</si>
  <si>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</si>
  <si>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</si>
  <si>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</si>
  <si>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</si>
  <si>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</si>
  <si>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</si>
  <si>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</si>
  <si>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</si>
  <si>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</si>
  <si>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</si>
  <si>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</si>
  <si>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</si>
  <si>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</si>
  <si>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</si>
  <si>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</si>
  <si>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</si>
  <si>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</si>
  <si>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</si>
  <si>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</si>
  <si>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</si>
  <si>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</si>
  <si>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</si>
  <si>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</si>
  <si>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</si>
  <si>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</si>
  <si>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</si>
  <si>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</si>
  <si>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</si>
  <si>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</si>
  <si>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</si>
  <si>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</si>
  <si>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</si>
  <si>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</si>
  <si>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</si>
  <si>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</si>
  <si>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</si>
  <si>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</si>
  <si>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</si>
  <si>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</si>
  <si>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</si>
  <si>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</si>
  <si>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</si>
  <si>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</si>
  <si>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</si>
  <si>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</si>
  <si>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</si>
  <si>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</si>
  <si>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</si>
  <si>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</si>
  <si>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</si>
  <si>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</si>
  <si>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</si>
  <si>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</si>
  <si>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</si>
  <si>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</si>
  <si>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</si>
  <si>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</si>
  <si>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</si>
  <si>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</si>
  <si>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</si>
  <si>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</si>
  <si>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</si>
  <si>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</si>
  <si>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</si>
  <si>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</si>
  <si>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</si>
  <si>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</si>
  <si>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</si>
  <si>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</si>
  <si>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</si>
  <si>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</si>
  <si>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</si>
  <si>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</si>
  <si>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</si>
  <si>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</si>
  <si>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</si>
  <si>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</si>
  <si>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</si>
  <si>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</si>
  <si>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</si>
  <si>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</si>
  <si>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</si>
  <si>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</si>
  <si>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</si>
  <si>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</si>
  <si>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</si>
  <si>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</si>
  <si>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</si>
  <si>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</si>
  <si>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</si>
  <si>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</si>
  <si>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</si>
  <si>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</si>
  <si>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</si>
  <si>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</si>
  <si>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</si>
  <si>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</si>
  <si>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</si>
  <si>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</si>
  <si>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</si>
  <si>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</si>
  <si>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</si>
  <si>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</si>
  <si>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</si>
  <si>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</si>
  <si>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</si>
  <si>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</si>
  <si>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</si>
  <si>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</si>
  <si>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</si>
  <si>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</si>
  <si>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</si>
  <si>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</si>
  <si>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</si>
  <si>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</si>
  <si>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</si>
  <si>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</si>
  <si>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</si>
  <si>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</si>
  <si>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</si>
  <si>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</si>
  <si>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</si>
  <si>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</si>
  <si>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</si>
  <si>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</si>
  <si>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</si>
  <si>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</si>
  <si>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</si>
  <si>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</si>
  <si>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</si>
  <si>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</si>
  <si>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</si>
  <si>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</si>
  <si>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</si>
  <si>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</si>
  <si>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</si>
  <si>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</si>
  <si>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</si>
  <si>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</si>
  <si>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</si>
  <si>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</si>
  <si>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</si>
  <si>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</si>
  <si>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</si>
  <si>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</si>
  <si>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</si>
  <si>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</si>
  <si>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</si>
  <si>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</si>
  <si>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</si>
  <si>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</si>
  <si>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</si>
  <si>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</si>
  <si>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</si>
  <si>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</si>
  <si>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</si>
  <si>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</si>
  <si>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</si>
  <si>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</si>
  <si>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</si>
  <si>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</si>
  <si>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</si>
  <si>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</si>
  <si>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</si>
  <si>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</si>
  <si>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</si>
  <si>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</si>
  <si>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</si>
  <si>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</si>
  <si>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</si>
  <si>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</si>
  <si>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</si>
  <si>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</si>
  <si>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</si>
  <si>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</si>
  <si>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</si>
  <si>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</si>
  <si>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</si>
  <si>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</si>
  <si>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</si>
  <si>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</si>
  <si>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</si>
  <si>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</si>
  <si>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</si>
  <si>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</si>
  <si>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</si>
  <si>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</si>
  <si>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</si>
  <si>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</si>
  <si>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</si>
  <si>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</si>
  <si>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</si>
  <si>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</si>
  <si>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</si>
  <si>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</si>
  <si>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</si>
  <si>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</si>
  <si>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</si>
  <si>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</si>
  <si>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</si>
  <si>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</si>
  <si>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</si>
  <si>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</si>
  <si>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</si>
  <si>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</si>
  <si>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</si>
  <si>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</si>
  <si>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</si>
  <si>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</si>
  <si>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</si>
  <si>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</si>
  <si>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</si>
  <si>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</si>
  <si>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</si>
  <si>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</si>
  <si>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</si>
  <si>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</si>
  <si>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</si>
  <si>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</si>
  <si>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</si>
  <si>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</si>
  <si>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</si>
  <si>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</si>
  <si>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</si>
  <si>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</si>
  <si>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</si>
  <si>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</si>
  <si>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</si>
  <si>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</si>
  <si>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</si>
  <si>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</si>
  <si>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</si>
  <si>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</si>
  <si>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</si>
  <si>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</si>
  <si>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</si>
  <si>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</si>
  <si>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</si>
  <si>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</si>
  <si>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</si>
  <si>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</si>
  <si>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</si>
  <si>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</si>
  <si>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</si>
  <si>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</si>
  <si>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</si>
  <si>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</si>
  <si>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</si>
  <si>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</si>
  <si>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</si>
  <si>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</si>
  <si>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</si>
  <si>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</si>
  <si>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</si>
  <si>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</si>
  <si>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</si>
  <si>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</si>
  <si>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</si>
  <si>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</si>
  <si>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</si>
  <si>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</si>
  <si>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</si>
  <si>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</si>
  <si>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</si>
  <si>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</si>
  <si>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</si>
  <si>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</si>
  <si>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</si>
  <si>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</si>
  <si>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</si>
  <si>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</si>
  <si>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</si>
  <si>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</si>
  <si>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</si>
  <si>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</si>
  <si>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</si>
  <si>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</si>
  <si>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</si>
  <si>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</si>
  <si>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</si>
  <si>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</si>
  <si>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</si>
  <si>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</si>
  <si>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</si>
  <si>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</si>
  <si>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</si>
  <si>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</si>
  <si>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</si>
  <si>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</si>
  <si>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</si>
  <si>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</si>
  <si>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</si>
  <si>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</si>
  <si>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</si>
  <si>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</si>
  <si>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</si>
  <si>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</si>
  <si>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</si>
  <si>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</si>
  <si>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</si>
  <si>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</si>
  <si>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</si>
  <si>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</si>
  <si>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</si>
  <si>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</si>
  <si>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</si>
  <si>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</si>
  <si>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</si>
  <si>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</si>
  <si>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</si>
  <si>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</si>
  <si>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</si>
  <si>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</si>
  <si>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</si>
  <si>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</si>
  <si>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</si>
  <si>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</si>
  <si>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</si>
  <si>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</si>
  <si>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</si>
  <si>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</si>
  <si>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</si>
  <si>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</si>
  <si>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</si>
  <si>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</si>
  <si>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</si>
  <si>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</si>
  <si>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</si>
  <si>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</si>
  <si>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</si>
  <si>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</si>
  <si>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</si>
  <si>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</si>
  <si>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</si>
  <si>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</si>
  <si>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</si>
  <si>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</si>
  <si>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</si>
  <si>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</si>
  <si>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</si>
  <si>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</si>
  <si>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</si>
  <si>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</si>
  <si>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</si>
  <si>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</si>
  <si>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</si>
  <si>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</si>
  <si>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</si>
  <si>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</si>
  <si>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</si>
  <si>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</si>
  <si>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</si>
  <si>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</si>
  <si>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</si>
  <si>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</si>
  <si>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</si>
  <si>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</si>
  <si>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</si>
  <si>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</si>
  <si>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</si>
  <si>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</si>
  <si>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</si>
  <si>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</si>
  <si>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</si>
  <si>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</si>
  <si>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</si>
  <si>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</si>
  <si>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</si>
  <si>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</si>
  <si>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</si>
  <si>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</si>
  <si>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</si>
  <si>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</si>
  <si>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</si>
  <si>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</si>
  <si>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</si>
  <si>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</si>
  <si>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</si>
  <si>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</si>
  <si>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</si>
  <si>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</si>
  <si>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</si>
  <si>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</si>
  <si>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</si>
  <si>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</si>
  <si>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</si>
  <si>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</si>
  <si>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</si>
  <si>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</si>
  <si>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</si>
  <si>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</si>
  <si>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</si>
  <si>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</si>
  <si>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</si>
  <si>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</si>
  <si>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</si>
  <si>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</si>
  <si>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</si>
  <si>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</si>
  <si>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</si>
  <si>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</si>
  <si>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</si>
  <si>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</si>
  <si>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</si>
  <si>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</si>
  <si>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</si>
  <si>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</si>
  <si>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</si>
  <si>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</si>
  <si>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</si>
  <si>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</si>
  <si>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</si>
  <si>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</si>
  <si>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</si>
  <si>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</si>
  <si>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</si>
  <si>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</si>
  <si>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</si>
  <si>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</si>
  <si>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</si>
  <si>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</si>
  <si>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</si>
  <si>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</si>
  <si>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</si>
  <si>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</si>
  <si>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</si>
  <si>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</si>
  <si>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</si>
  <si>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</si>
  <si>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</si>
  <si>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</si>
  <si>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</si>
  <si>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</si>
  <si>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</si>
  <si>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</si>
  <si>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</si>
  <si>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</si>
  <si>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</si>
  <si>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</si>
  <si>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</si>
  <si>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</si>
  <si>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</si>
  <si>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</si>
  <si>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</si>
  <si>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</si>
  <si>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</si>
  <si>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</si>
  <si>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</si>
  <si>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</si>
  <si>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</si>
  <si>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</si>
  <si>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</si>
  <si>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</si>
  <si>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</si>
  <si>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</si>
  <si>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</si>
  <si>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</si>
  <si>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</si>
  <si>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</si>
  <si>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</si>
  <si>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</si>
  <si>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</si>
  <si>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</si>
  <si>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</si>
  <si>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</si>
  <si>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</si>
  <si>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</si>
  <si>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</si>
  <si>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</si>
  <si>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</si>
  <si>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</si>
  <si>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</si>
  <si>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</si>
  <si>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</si>
  <si>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</si>
  <si>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</si>
  <si>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</si>
  <si>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</si>
  <si>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</si>
  <si>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</si>
  <si>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</si>
  <si>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</si>
  <si>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</si>
  <si>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</si>
  <si>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</si>
  <si>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</si>
  <si>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</si>
  <si>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</si>
  <si>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</si>
  <si>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</si>
  <si>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</si>
  <si>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</si>
  <si>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</si>
  <si>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</si>
  <si>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</si>
  <si>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</si>
  <si>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</si>
  <si>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</si>
  <si>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</si>
  <si>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</si>
  <si>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</si>
  <si>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</si>
  <si>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</si>
  <si>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</si>
  <si>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</si>
  <si>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</si>
  <si>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</si>
  <si>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</si>
  <si>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</si>
  <si>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</si>
  <si>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</si>
  <si>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</si>
  <si>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</si>
  <si>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</si>
  <si>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</si>
  <si>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</si>
  <si>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</si>
  <si>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</si>
  <si>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</si>
  <si>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</si>
  <si>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</si>
  <si>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</si>
  <si>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</si>
  <si>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</si>
  <si>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</si>
  <si>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</si>
  <si>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</si>
  <si>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</si>
  <si>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</si>
  <si>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</si>
  <si>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</si>
  <si>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</si>
  <si>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</si>
  <si>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</si>
  <si>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</si>
  <si>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</si>
  <si>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</si>
  <si>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</si>
  <si>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</si>
  <si>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</si>
  <si>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</si>
  <si>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</si>
  <si>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</si>
  <si>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</si>
  <si>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</si>
  <si>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</si>
  <si>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</si>
  <si>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</si>
  <si>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</si>
  <si>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</si>
  <si>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</si>
  <si>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</si>
  <si>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</si>
  <si>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</si>
  <si>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</si>
  <si>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</si>
  <si>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</si>
  <si>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</si>
  <si>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</si>
  <si>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</si>
  <si>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</si>
  <si>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</si>
  <si>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</si>
  <si>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</si>
  <si>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</si>
  <si>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</si>
  <si>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</si>
  <si>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</si>
  <si>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</si>
  <si>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</si>
  <si>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</si>
  <si>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</si>
  <si>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</si>
  <si>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</si>
  <si>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</si>
  <si>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</si>
  <si>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</si>
  <si>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</si>
  <si>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</si>
  <si>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</si>
  <si>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</si>
  <si>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</si>
  <si>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</si>
  <si>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</si>
  <si>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</si>
  <si>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</si>
  <si>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</si>
  <si>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</si>
  <si>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</si>
  <si>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</si>
  <si>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</si>
  <si>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</si>
  <si>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</si>
  <si>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</si>
  <si>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</si>
  <si>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</si>
  <si>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</si>
  <si>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</si>
  <si>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</si>
  <si>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</si>
  <si>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</si>
  <si>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</si>
  <si>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</si>
  <si>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</si>
  <si>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</si>
  <si>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</si>
  <si>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</si>
  <si>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</si>
  <si>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</si>
  <si>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</si>
  <si>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</si>
  <si>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</si>
  <si>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</si>
  <si>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</si>
  <si>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</si>
  <si>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</si>
  <si>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</si>
  <si>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</si>
  <si>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</si>
  <si>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</si>
  <si>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</si>
  <si>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</si>
  <si>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</si>
  <si>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</si>
  <si>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</si>
  <si>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</si>
  <si>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</si>
  <si>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</si>
  <si>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</si>
  <si>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</si>
  <si>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</si>
  <si>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</si>
  <si>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</si>
  <si>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</si>
  <si>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</si>
  <si>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</si>
  <si>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</si>
  <si>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</si>
  <si>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</si>
  <si>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</si>
  <si>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</si>
  <si>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</si>
  <si>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</si>
  <si>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</si>
  <si>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</si>
  <si>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</si>
  <si>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</si>
  <si>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</si>
  <si>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</si>
  <si>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</si>
  <si>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</si>
  <si>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</si>
  <si>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</si>
  <si>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</si>
  <si>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</si>
  <si>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</si>
  <si>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</si>
  <si>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</si>
  <si>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</si>
  <si>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</si>
  <si>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</si>
  <si>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</si>
  <si>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</si>
  <si>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</si>
  <si>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</si>
  <si>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</si>
  <si>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</si>
  <si>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</si>
  <si>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</si>
  <si>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</si>
  <si>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</si>
  <si>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</si>
  <si>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</si>
  <si>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</si>
  <si>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</si>
  <si>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</si>
  <si>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</si>
  <si>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</si>
  <si>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</si>
  <si>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</si>
  <si>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</si>
  <si>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</si>
  <si>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</si>
  <si>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</si>
  <si>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</si>
  <si>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</si>
  <si>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</si>
  <si>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</si>
  <si>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</si>
  <si>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</si>
  <si>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</si>
  <si>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</si>
  <si>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</si>
  <si>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</si>
  <si>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</si>
  <si>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</si>
  <si>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</si>
  <si>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</si>
  <si>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</si>
  <si>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</si>
  <si>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</si>
  <si>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</si>
  <si>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</si>
  <si>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</si>
  <si>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</si>
  <si>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</si>
  <si>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</si>
  <si>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</si>
  <si>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</si>
  <si>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</si>
  <si>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</si>
  <si>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</si>
  <si>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</si>
  <si>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</si>
  <si>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</si>
  <si>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</si>
  <si>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</si>
  <si>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</si>
  <si>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</si>
  <si>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</si>
  <si>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</si>
  <si>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</si>
  <si>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</si>
  <si>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</si>
  <si>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</si>
  <si>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</si>
  <si>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</si>
  <si>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</si>
  <si>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</si>
  <si>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</si>
  <si>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</si>
  <si>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</si>
  <si>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</si>
  <si>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</si>
  <si>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</si>
  <si>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</si>
  <si>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</si>
  <si>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</si>
  <si>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</si>
  <si>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</si>
  <si>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</si>
  <si>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</si>
  <si>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</si>
  <si>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</si>
  <si>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</si>
  <si>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</si>
  <si>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</si>
  <si>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</si>
  <si>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</si>
  <si>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</si>
  <si>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</si>
  <si>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</si>
  <si>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</si>
  <si>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</si>
  <si>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</si>
  <si>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</si>
  <si>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</si>
  <si>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</si>
  <si>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</si>
  <si>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</si>
  <si>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</si>
  <si>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</si>
  <si>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</si>
  <si>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</si>
  <si>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</si>
  <si>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</si>
  <si>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</si>
  <si>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</si>
  <si>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</si>
  <si>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</si>
  <si>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</si>
  <si>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</si>
  <si>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</si>
  <si>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</si>
  <si>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</si>
  <si>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</si>
  <si>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</si>
  <si>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</si>
  <si>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</si>
  <si>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</si>
  <si>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</si>
  <si>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</si>
  <si>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</si>
  <si>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</si>
  <si>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</si>
  <si>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</si>
  <si>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</si>
  <si>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</si>
  <si>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</si>
  <si>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</si>
  <si>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</si>
  <si>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</si>
  <si>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</si>
  <si>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</si>
  <si>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</si>
  <si>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</si>
  <si>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</si>
  <si>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</si>
  <si>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</si>
  <si>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</si>
  <si>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</si>
  <si>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</si>
  <si>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</si>
  <si>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</si>
  <si>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</si>
  <si>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</si>
  <si>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</si>
  <si>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</si>
  <si>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</si>
  <si>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</si>
  <si>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</si>
  <si>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</si>
  <si>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</si>
  <si>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</si>
  <si>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</si>
  <si>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</si>
  <si>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</si>
  <si>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</si>
  <si>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</si>
  <si>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</si>
  <si>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</si>
  <si>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</si>
  <si>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</si>
  <si>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</si>
  <si>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</si>
  <si>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</si>
  <si>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</si>
  <si>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</si>
  <si>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</si>
  <si>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</si>
  <si>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</si>
  <si>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</si>
  <si>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</si>
  <si>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</si>
  <si>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</si>
  <si>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</si>
  <si>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</si>
  <si>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</si>
  <si>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</si>
  <si>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</si>
  <si>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</si>
  <si>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</si>
  <si>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</si>
  <si>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</si>
  <si>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</si>
  <si>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</si>
  <si>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</si>
  <si>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</si>
  <si>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</si>
  <si>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</si>
  <si>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</si>
  <si>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</si>
  <si>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</si>
  <si>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</si>
  <si>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</si>
  <si>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</si>
  <si>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</si>
  <si>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</si>
  <si>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</si>
  <si>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</si>
  <si>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</si>
  <si>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</si>
  <si>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</si>
  <si>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</si>
  <si>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</si>
  <si>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</si>
  <si>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</si>
  <si>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</si>
  <si>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</si>
  <si>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</si>
  <si>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</si>
  <si>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</si>
  <si>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</si>
  <si>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</si>
  <si>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</si>
  <si>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</si>
  <si>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</si>
  <si>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</si>
  <si>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</si>
  <si>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</si>
  <si>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</si>
  <si>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</si>
  <si>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</si>
  <si>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</si>
  <si>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</si>
  <si>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</si>
  <si>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</si>
  <si>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</si>
  <si>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</si>
  <si>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</si>
  <si>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</si>
  <si>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</si>
  <si>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</si>
  <si>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</si>
  <si>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</si>
  <si>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</si>
  <si>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</si>
  <si>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</si>
  <si>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</si>
  <si>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</si>
  <si>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</si>
  <si>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</si>
  <si>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</si>
  <si>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</si>
  <si>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</si>
  <si>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</si>
  <si>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</si>
  <si>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</si>
  <si>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</si>
  <si>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</si>
  <si>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</si>
  <si>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</si>
  <si>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</si>
  <si>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</si>
  <si>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</si>
  <si>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</si>
  <si>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</si>
  <si>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</si>
  <si>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</si>
  <si>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</si>
  <si>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</si>
  <si>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</si>
  <si>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</si>
  <si>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</si>
  <si>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</si>
  <si>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</si>
  <si>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</si>
  <si>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</si>
  <si>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</si>
  <si>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</si>
  <si>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</si>
  <si>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</si>
  <si>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</si>
  <si>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</si>
  <si>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</si>
  <si>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</si>
  <si>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</si>
  <si>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</si>
  <si>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</si>
  <si>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</si>
  <si>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</si>
  <si>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</si>
  <si>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</si>
  <si>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</si>
  <si>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</si>
  <si>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</si>
  <si>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</si>
  <si>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</si>
  <si>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</si>
  <si>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</si>
  <si>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</si>
  <si>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</si>
  <si>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</si>
  <si>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</si>
  <si>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</si>
  <si>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</si>
  <si>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</si>
  <si>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</si>
  <si>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</si>
  <si>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</si>
  <si>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</si>
  <si>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</si>
  <si>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</si>
  <si>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</si>
  <si>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</si>
  <si>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</si>
  <si>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</si>
  <si>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</si>
  <si>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</si>
  <si>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</si>
  <si>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</si>
  <si>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</si>
  <si>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</si>
  <si>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</si>
  <si>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</si>
  <si>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</si>
  <si>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</si>
  <si>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</si>
  <si>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</si>
  <si>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</si>
  <si>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</si>
  <si>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</si>
  <si>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</si>
  <si>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</si>
  <si>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</si>
  <si>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</si>
  <si>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</si>
  <si>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</si>
  <si>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</si>
  <si>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</si>
  <si>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</si>
  <si>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</si>
  <si>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</si>
  <si>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</si>
  <si>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</si>
  <si>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</si>
  <si>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</si>
  <si>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</si>
  <si>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</si>
  <si>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</si>
  <si>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</si>
  <si>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</si>
  <si>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</si>
  <si>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</si>
  <si>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</si>
  <si>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</si>
  <si>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</si>
  <si>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</si>
  <si>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</si>
  <si>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</si>
  <si>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</si>
  <si>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</si>
  <si>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</si>
  <si>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</si>
  <si>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</si>
  <si>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</si>
  <si>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</si>
  <si>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</si>
  <si>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</si>
  <si>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</si>
  <si>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</si>
  <si>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</si>
  <si>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</si>
  <si>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</si>
  <si>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</si>
  <si>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</si>
  <si>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</si>
  <si>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</si>
  <si>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</si>
  <si>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</si>
  <si>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</si>
  <si>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</si>
  <si>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</si>
  <si>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</si>
  <si>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</si>
  <si>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</si>
  <si>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</si>
  <si>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</si>
  <si>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</si>
  <si>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</si>
  <si>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</si>
  <si>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</si>
  <si>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</si>
  <si>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</si>
  <si>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</si>
  <si>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</si>
  <si>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</si>
  <si>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</si>
  <si>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</si>
  <si>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</si>
  <si>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</si>
  <si>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</si>
  <si>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</si>
  <si>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</si>
  <si>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</si>
  <si>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</si>
  <si>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</si>
  <si>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</si>
  <si>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</si>
  <si>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</si>
  <si>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</si>
  <si>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</si>
  <si>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</si>
  <si>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</si>
  <si>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</si>
  <si>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</si>
  <si>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</si>
  <si>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</si>
  <si>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</si>
  <si>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</si>
  <si>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</si>
  <si>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</si>
  <si>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</si>
  <si>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</si>
  <si>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</si>
  <si>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</si>
  <si>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</si>
  <si>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</si>
  <si>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</si>
  <si>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</si>
  <si>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</si>
  <si>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</si>
  <si>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</si>
  <si>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</si>
  <si>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</si>
  <si>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</si>
  <si>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</si>
  <si>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</si>
  <si>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</si>
  <si>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</si>
  <si>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</si>
  <si>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</si>
  <si>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</si>
  <si>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</si>
  <si>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</si>
  <si>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</si>
  <si>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</si>
  <si>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</si>
  <si>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</si>
  <si>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</si>
  <si>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</si>
  <si>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</si>
  <si>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</si>
  <si>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</si>
  <si>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</si>
  <si>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</si>
  <si>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</si>
  <si>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</si>
  <si>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</si>
  <si>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</si>
  <si>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</si>
  <si>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</si>
  <si>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</si>
  <si>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</si>
  <si>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</si>
  <si>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</si>
  <si>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</si>
  <si>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</si>
  <si>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</si>
  <si>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</si>
  <si>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</si>
  <si>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</si>
  <si>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</si>
  <si>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</si>
  <si>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</si>
  <si>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</si>
  <si>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</si>
  <si>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</si>
  <si>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</si>
  <si>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</si>
  <si>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</si>
  <si>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</si>
  <si>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</si>
  <si>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</si>
  <si>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</si>
  <si>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</si>
  <si>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</si>
  <si>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</si>
  <si>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</si>
  <si>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</si>
  <si>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</si>
  <si>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</si>
  <si>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</si>
  <si>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</si>
  <si>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</si>
  <si>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</si>
  <si>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</si>
  <si>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</si>
  <si>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</si>
  <si>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</si>
  <si>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</si>
  <si>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</si>
  <si>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</si>
  <si>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</si>
  <si>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</si>
  <si>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</si>
  <si>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</si>
  <si>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</si>
  <si>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</si>
  <si>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</si>
  <si>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</si>
  <si>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</si>
  <si>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</si>
  <si>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</si>
  <si>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</si>
  <si>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</si>
  <si>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</si>
  <si>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</si>
  <si>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</si>
  <si>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</si>
  <si>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</si>
  <si>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</si>
  <si>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</si>
  <si>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</si>
  <si>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</si>
  <si>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</si>
  <si>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</si>
  <si>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</si>
  <si>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</si>
  <si>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</si>
  <si>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</si>
  <si>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</si>
  <si>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</si>
  <si>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</si>
  <si>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</si>
  <si>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</si>
  <si>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</si>
  <si>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</si>
  <si>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</si>
  <si>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</si>
  <si>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</si>
  <si>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</si>
  <si>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</si>
  <si>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</si>
  <si>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</si>
  <si>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</si>
  <si>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</si>
  <si>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</si>
  <si>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</si>
  <si>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</si>
  <si>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</si>
  <si>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</si>
  <si>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</si>
  <si>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</si>
  <si>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</si>
  <si>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</si>
  <si>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</si>
  <si>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</si>
  <si>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</si>
  <si>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</si>
  <si>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</si>
  <si>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</si>
  <si>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</si>
  <si>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</si>
  <si>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</si>
  <si>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</si>
  <si>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</si>
  <si>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</si>
  <si>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</si>
  <si>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</si>
  <si>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</si>
  <si>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</si>
  <si>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</si>
  <si>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</si>
  <si>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</si>
  <si>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</si>
  <si>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</si>
  <si>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</si>
  <si>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</si>
  <si>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</si>
  <si>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</si>
  <si>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</si>
  <si>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</si>
  <si>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</si>
  <si>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</si>
  <si>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</si>
  <si>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</si>
  <si>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</si>
  <si>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</si>
  <si>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</si>
  <si>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</si>
  <si>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</si>
  <si>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</si>
  <si>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</si>
  <si>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</si>
  <si>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</si>
  <si>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</si>
  <si>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</si>
  <si>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</si>
  <si>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</si>
  <si>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</si>
  <si>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</si>
  <si>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</si>
  <si>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</si>
  <si>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</si>
  <si>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</si>
  <si>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</si>
  <si>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</si>
  <si>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</si>
  <si>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</si>
  <si>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</si>
  <si>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</si>
  <si>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</si>
  <si>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</si>
  <si>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</si>
  <si>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</si>
  <si>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</si>
  <si>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</si>
  <si>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</si>
  <si>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</si>
  <si>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</si>
  <si>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</si>
  <si>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</si>
  <si>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</si>
  <si>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</si>
  <si>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</si>
  <si>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</si>
  <si>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</si>
  <si>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</si>
  <si>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</si>
  <si>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</si>
  <si>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</si>
  <si>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</si>
  <si>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</si>
  <si>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</si>
  <si>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</si>
  <si>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</si>
  <si>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</si>
  <si>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</si>
  <si>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</si>
  <si>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</si>
  <si>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</si>
  <si>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</si>
  <si>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</si>
  <si>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</si>
  <si>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</si>
  <si>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</si>
  <si>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</si>
  <si>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</si>
  <si>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</si>
  <si>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</si>
  <si>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</si>
  <si>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</si>
  <si>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</si>
  <si>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</si>
  <si>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</si>
  <si>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</si>
  <si>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</si>
  <si>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</si>
  <si>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</si>
  <si>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</si>
  <si>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</si>
  <si>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</si>
  <si>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</si>
  <si>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</si>
  <si>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</si>
  <si>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</si>
  <si>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</si>
  <si>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</si>
  <si>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</si>
  <si>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</si>
  <si>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</si>
  <si>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</si>
  <si>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</si>
  <si>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</si>
  <si>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</si>
  <si>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</si>
  <si>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</si>
  <si>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</si>
  <si>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</si>
  <si>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</si>
  <si>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</si>
  <si>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</si>
  <si>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</si>
  <si>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</si>
  <si>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</si>
  <si>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</si>
  <si>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</si>
  <si>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</si>
  <si>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</si>
  <si>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</si>
  <si>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</si>
  <si>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</si>
  <si>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</si>
  <si>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</si>
  <si>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</si>
  <si>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</si>
  <si>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</si>
  <si>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</si>
  <si>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</si>
  <si>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</si>
  <si>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</si>
  <si>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</si>
  <si>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</si>
  <si>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</si>
  <si>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</si>
  <si>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</si>
  <si>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</si>
  <si>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</si>
  <si>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</si>
  <si>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</si>
  <si>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</si>
  <si>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</si>
  <si>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</si>
  <si>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</si>
  <si>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</si>
  <si>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</si>
  <si>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</si>
  <si>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</si>
  <si>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</si>
  <si>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</si>
  <si>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</si>
  <si>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</si>
  <si>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</si>
  <si>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</si>
  <si>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</si>
  <si>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</si>
  <si>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</si>
  <si>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</si>
  <si>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</si>
  <si>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</si>
  <si>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</si>
  <si>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</si>
  <si>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</si>
  <si>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</si>
  <si>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</si>
  <si>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</si>
  <si>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</si>
  <si>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</si>
  <si>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</si>
  <si>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</si>
  <si>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</si>
  <si>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</si>
  <si>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</si>
  <si>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</si>
  <si>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</si>
  <si>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</si>
  <si>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</si>
  <si>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</si>
  <si>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</si>
  <si>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</si>
  <si>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</si>
  <si>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</si>
  <si>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</si>
  <si>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</si>
  <si>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</si>
  <si>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</si>
  <si>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</si>
  <si>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</si>
  <si>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</si>
  <si>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</si>
  <si>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</si>
  <si>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</si>
  <si>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</si>
  <si>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</si>
  <si>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</si>
  <si>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</si>
  <si>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</si>
  <si>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</si>
  <si>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</si>
  <si>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</si>
  <si>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</si>
  <si>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</si>
  <si>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</si>
  <si>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</si>
  <si>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</si>
  <si>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</si>
  <si>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</si>
  <si>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</si>
  <si>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</si>
  <si>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</si>
  <si>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</si>
  <si>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</si>
  <si>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</si>
  <si>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</si>
  <si>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</si>
  <si>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</si>
  <si>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</si>
  <si>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</si>
  <si>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</si>
  <si>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</si>
  <si>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</si>
  <si>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</si>
  <si>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</si>
  <si>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</si>
  <si>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</si>
  <si>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</si>
  <si>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</si>
  <si>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</si>
  <si>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</si>
  <si>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</si>
  <si>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</si>
  <si>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</si>
  <si>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</si>
  <si>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</si>
  <si>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</si>
  <si>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</si>
  <si>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</si>
  <si>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</si>
  <si>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</si>
  <si>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</si>
  <si>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</si>
  <si>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</si>
  <si>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</si>
  <si>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</si>
  <si>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</si>
  <si>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</si>
  <si>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</si>
  <si>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</si>
  <si>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</si>
  <si>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</si>
  <si>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</si>
  <si>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</si>
  <si>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</si>
  <si>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</si>
  <si>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</si>
  <si>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</si>
  <si>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</si>
  <si>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</si>
  <si>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</si>
  <si>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</si>
  <si>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</si>
  <si>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</si>
  <si>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</si>
  <si>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</si>
  <si>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</si>
  <si>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</si>
  <si>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</si>
  <si>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</si>
  <si>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</si>
  <si>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</si>
  <si>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</si>
  <si>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</si>
  <si>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</si>
  <si>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</si>
  <si>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</si>
  <si>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</si>
  <si>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</si>
  <si>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</si>
  <si>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</si>
  <si>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</si>
  <si>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</si>
  <si>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</si>
  <si>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</si>
  <si>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</si>
  <si>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</si>
  <si>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</si>
  <si>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</si>
  <si>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</si>
  <si>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</si>
  <si>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</si>
  <si>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</si>
  <si>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</si>
  <si>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</si>
  <si>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</si>
  <si>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</si>
  <si>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</si>
  <si>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</si>
  <si>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</si>
  <si>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</si>
  <si>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</si>
  <si>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</si>
  <si>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</si>
  <si>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</si>
  <si>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</si>
  <si>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</si>
  <si>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</si>
  <si>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</si>
  <si>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</si>
  <si>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</si>
  <si>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</si>
  <si>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</si>
  <si>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</si>
  <si>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</si>
  <si>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</si>
  <si>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</si>
  <si>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</si>
  <si>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</si>
  <si>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</si>
  <si>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</si>
  <si>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</si>
  <si>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</si>
  <si>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</si>
  <si>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</si>
  <si>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</si>
  <si>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</si>
  <si>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</si>
  <si>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</si>
  <si>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</si>
  <si>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</si>
  <si>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</si>
  <si>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</si>
  <si>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</si>
  <si>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</si>
  <si>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</si>
  <si>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</si>
  <si>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</si>
  <si>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</si>
  <si>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</si>
  <si>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</si>
  <si>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</si>
  <si>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</si>
  <si>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</si>
  <si>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</si>
  <si>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</si>
  <si>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</si>
  <si>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</si>
  <si>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</si>
  <si>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</si>
  <si>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</si>
  <si>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</si>
  <si>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</si>
  <si>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</si>
  <si>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</si>
  <si>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</si>
  <si>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</si>
  <si>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</si>
  <si>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</si>
  <si>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</si>
  <si>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</si>
  <si>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</si>
  <si>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</si>
  <si>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</si>
  <si>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</si>
  <si>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</si>
  <si>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</si>
  <si>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</si>
  <si>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</si>
  <si>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</si>
  <si>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</si>
  <si>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</si>
  <si>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</si>
  <si>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</si>
  <si>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</si>
  <si>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</si>
  <si>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</si>
  <si>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</si>
  <si>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</si>
  <si>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</si>
  <si>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</si>
  <si>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</si>
  <si>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</si>
  <si>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</si>
  <si>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</si>
  <si>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</si>
  <si>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</si>
  <si>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</si>
  <si>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</si>
  <si>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</si>
  <si>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</si>
  <si>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</si>
  <si>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</si>
  <si>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</si>
  <si>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</si>
  <si>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</si>
  <si>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</si>
  <si>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</si>
  <si>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</si>
  <si>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</si>
  <si>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</si>
  <si>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</si>
  <si>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</si>
  <si>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</si>
  <si>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</si>
  <si>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</si>
  <si>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</si>
  <si>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</si>
  <si>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</si>
  <si>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</si>
  <si>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</si>
  <si>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</si>
  <si>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</si>
  <si>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</si>
  <si>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</si>
  <si>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</si>
  <si>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</si>
  <si>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</si>
  <si>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</si>
  <si>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</si>
  <si>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</si>
  <si>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</si>
  <si>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</si>
  <si>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</si>
  <si>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</si>
  <si>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</si>
  <si>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</si>
  <si>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</si>
  <si>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</si>
  <si>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</si>
  <si>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</si>
  <si>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</si>
  <si>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</si>
  <si>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</si>
  <si>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</si>
  <si>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</si>
  <si>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</si>
  <si>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</si>
  <si>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</si>
  <si>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</si>
  <si>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</si>
  <si>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</si>
  <si>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</si>
  <si>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</si>
  <si>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</si>
  <si>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</si>
  <si>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</si>
  <si>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</si>
  <si>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</si>
  <si>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</si>
  <si>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</si>
  <si>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</si>
  <si>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</si>
  <si>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</si>
  <si>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</si>
  <si>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</si>
  <si>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</si>
  <si>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</si>
  <si>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</si>
  <si>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</si>
  <si>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</si>
  <si>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</si>
  <si>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</si>
  <si>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</si>
  <si>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</si>
  <si>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</si>
  <si>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</si>
  <si>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</si>
  <si>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</si>
  <si>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</si>
  <si>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</si>
  <si>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</si>
  <si>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</si>
  <si>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</si>
  <si>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</si>
  <si>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</si>
  <si>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</si>
  <si>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</si>
  <si>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</si>
  <si>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</si>
  <si>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</si>
  <si>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</si>
  <si>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</si>
  <si>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</si>
  <si>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</si>
  <si>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</si>
  <si>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</si>
  <si>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</si>
  <si>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</si>
  <si>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</si>
  <si>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</si>
  <si>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</si>
  <si>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</si>
  <si>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</si>
  <si>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</si>
  <si>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</si>
  <si>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</si>
  <si>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</si>
  <si>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</si>
  <si>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</si>
  <si>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</si>
  <si>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</si>
  <si>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</si>
  <si>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</si>
  <si>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</si>
  <si>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</si>
  <si>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</si>
  <si>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</si>
  <si>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</si>
  <si>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</si>
  <si>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</si>
  <si>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</si>
  <si>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</si>
  <si>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</si>
  <si>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</si>
  <si>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</si>
  <si>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</si>
  <si>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</si>
  <si>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</si>
  <si>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</si>
  <si>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</si>
  <si>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</si>
  <si>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</si>
  <si>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</si>
  <si>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</si>
  <si>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</si>
  <si>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</si>
  <si>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</si>
  <si>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</si>
  <si>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</si>
  <si>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</si>
  <si>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</si>
  <si>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</si>
  <si>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</si>
  <si>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</si>
  <si>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</si>
  <si>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</si>
  <si>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</si>
  <si>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</si>
  <si>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</si>
  <si>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</si>
  <si>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</si>
  <si>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</si>
  <si>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</si>
  <si>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</si>
  <si>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</si>
  <si>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</si>
  <si>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</si>
  <si>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</si>
  <si>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</si>
  <si>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</si>
  <si>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</si>
  <si>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</si>
  <si>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</si>
  <si>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</si>
  <si>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</si>
  <si>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</si>
  <si>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</si>
  <si>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</si>
  <si>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</si>
  <si>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</si>
  <si>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</si>
  <si>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</si>
  <si>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</si>
  <si>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</si>
  <si>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</si>
  <si>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</si>
  <si>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</si>
  <si>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</si>
  <si>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</si>
  <si>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</si>
  <si>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</si>
  <si>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</si>
  <si>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</si>
  <si>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</si>
  <si>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</si>
  <si>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</si>
  <si>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</si>
  <si>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</si>
  <si>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</si>
  <si>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</si>
  <si>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</si>
  <si>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</si>
  <si>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</si>
  <si>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</si>
  <si>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</si>
  <si>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</si>
  <si>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</si>
  <si>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</si>
  <si>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</si>
  <si>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</si>
  <si>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</si>
  <si>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</si>
  <si>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</si>
  <si>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</si>
  <si>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</si>
  <si>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</si>
  <si>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</si>
  <si>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</si>
  <si>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</si>
  <si>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</si>
  <si>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</si>
  <si>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</si>
  <si>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</si>
  <si>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</si>
  <si>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</si>
  <si>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</si>
  <si>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</si>
  <si>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</si>
  <si>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</si>
  <si>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</si>
  <si>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</si>
  <si>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</si>
  <si>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</si>
  <si>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</si>
  <si>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</si>
  <si>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</si>
  <si>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</si>
  <si>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</si>
  <si>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</si>
  <si>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</si>
  <si>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</si>
  <si>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</si>
  <si>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</si>
  <si>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</si>
  <si>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</si>
  <si>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</si>
  <si>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</si>
  <si>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</si>
  <si>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</si>
  <si>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</si>
  <si>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</si>
  <si>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</si>
  <si>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</si>
  <si>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</si>
  <si>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</si>
  <si>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</si>
  <si>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</si>
  <si>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</si>
  <si>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</si>
  <si>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</si>
  <si>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</si>
  <si>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</si>
  <si>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</si>
  <si>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</si>
  <si>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</si>
  <si>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</si>
  <si>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</si>
  <si>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</si>
  <si>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</si>
  <si>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</si>
  <si>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</si>
  <si>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</si>
  <si>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</si>
  <si>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</si>
  <si>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</si>
  <si>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</si>
  <si>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</si>
  <si>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</si>
  <si>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</si>
  <si>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</si>
  <si>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</si>
  <si>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</si>
  <si>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</si>
  <si>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</si>
  <si>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</si>
  <si>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</si>
  <si>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</si>
  <si>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</si>
  <si>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</si>
  <si>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</si>
  <si>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</si>
  <si>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</si>
  <si>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</si>
  <si>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</si>
  <si>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</si>
  <si>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</si>
  <si>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</si>
  <si>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</si>
  <si>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</si>
  <si>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</si>
  <si>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</si>
  <si>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</si>
  <si>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</si>
  <si>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</si>
  <si>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</si>
  <si>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</si>
  <si>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</si>
  <si>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</si>
  <si>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</si>
  <si>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</si>
  <si>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</si>
  <si>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</si>
  <si>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</si>
  <si>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</si>
  <si>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</si>
  <si>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</si>
  <si>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</si>
  <si>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</si>
  <si>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</si>
  <si>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</si>
  <si>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</si>
  <si>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</si>
  <si>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</si>
  <si>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</si>
  <si>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</si>
  <si>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</si>
  <si>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</si>
  <si>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</si>
  <si>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</si>
  <si>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</si>
  <si>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</si>
  <si>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</si>
  <si>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</si>
  <si>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</si>
  <si>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</si>
  <si>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</si>
  <si>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</si>
  <si>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</si>
  <si>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</si>
  <si>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</si>
  <si>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</si>
  <si>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</si>
  <si>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</si>
  <si>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</si>
  <si>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</si>
  <si>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</si>
  <si>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</si>
  <si>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</si>
  <si>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</si>
  <si>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</si>
  <si>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</si>
  <si>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</si>
  <si>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</si>
  <si>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</si>
  <si>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</si>
  <si>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</si>
  <si>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</si>
  <si>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</si>
  <si>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</si>
  <si>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</si>
  <si>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</si>
  <si>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</si>
  <si>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</si>
  <si>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</si>
  <si>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</si>
  <si>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</si>
  <si>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</si>
  <si>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</si>
  <si>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</si>
  <si>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</si>
  <si>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</si>
  <si>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</si>
  <si>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</si>
  <si>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</si>
  <si>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</si>
  <si>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</si>
  <si>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</si>
  <si>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</si>
  <si>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</si>
  <si>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</si>
  <si>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</si>
  <si>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</si>
  <si>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</si>
  <si>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</si>
  <si>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</si>
  <si>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</si>
  <si>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</si>
  <si>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</si>
  <si>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</si>
  <si>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</si>
  <si>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</si>
  <si>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</si>
  <si>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</si>
  <si>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</si>
  <si>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</si>
  <si>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</si>
  <si>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</si>
  <si>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</si>
  <si>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</si>
  <si>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</si>
  <si>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</si>
  <si>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</si>
  <si>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</si>
  <si>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</si>
  <si>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</si>
  <si>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</si>
  <si>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</si>
  <si>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</si>
  <si>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</si>
  <si>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</si>
  <si>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</si>
  <si>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</si>
  <si>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</si>
  <si>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</si>
  <si>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</si>
  <si>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</si>
  <si>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</si>
  <si>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</si>
  <si>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</si>
  <si>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</si>
  <si>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</si>
  <si>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</si>
  <si>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</si>
  <si>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</si>
  <si>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</si>
  <si>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</si>
  <si>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</si>
  <si>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</si>
  <si>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</si>
  <si>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</si>
  <si>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</si>
  <si>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</si>
  <si>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</si>
  <si>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</si>
  <si>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</si>
  <si>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</si>
  <si>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</si>
  <si>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</si>
  <si>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</si>
  <si>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</si>
  <si>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</si>
  <si>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</si>
  <si>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</si>
  <si>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</si>
  <si>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</si>
  <si>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</si>
  <si>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</si>
  <si>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</si>
  <si>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</si>
  <si>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</si>
  <si>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</si>
  <si>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</si>
  <si>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</si>
  <si>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</si>
  <si>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</si>
  <si>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</si>
  <si>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</si>
  <si>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</si>
  <si>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</si>
  <si>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</si>
  <si>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</si>
  <si>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</si>
  <si>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</si>
  <si>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</si>
  <si>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</si>
  <si>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</si>
  <si>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</si>
  <si>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</si>
  <si>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</si>
  <si>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</si>
  <si>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</si>
  <si>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</si>
  <si>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</si>
  <si>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</si>
  <si>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</si>
  <si>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</si>
  <si>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</si>
  <si>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</si>
  <si>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</si>
  <si>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</si>
  <si>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</si>
  <si>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</si>
  <si>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</si>
  <si>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</si>
  <si>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</si>
  <si>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</si>
  <si>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</si>
  <si>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</si>
  <si>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</si>
  <si>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</si>
  <si>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</si>
  <si>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</si>
  <si>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</si>
  <si>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</si>
  <si>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</si>
  <si>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</si>
  <si>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</si>
  <si>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</si>
  <si>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</si>
  <si>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</si>
  <si>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</si>
  <si>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</si>
  <si>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</si>
  <si>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</si>
  <si>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</si>
  <si>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</si>
  <si>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</si>
  <si>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</si>
  <si>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</si>
  <si>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</si>
  <si>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</si>
  <si>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</si>
  <si>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</si>
  <si>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</si>
  <si>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</si>
  <si>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</si>
  <si>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</si>
  <si>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</si>
  <si>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</si>
  <si>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</si>
  <si>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</si>
  <si>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</si>
  <si>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</si>
  <si>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</si>
  <si>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</si>
  <si>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</si>
  <si>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</si>
  <si>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</si>
  <si>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</si>
  <si>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</si>
  <si>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</si>
  <si>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</si>
  <si>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</si>
  <si>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</si>
  <si>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</si>
  <si>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</si>
  <si>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</si>
  <si>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</si>
  <si>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</si>
  <si>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</si>
  <si>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</si>
  <si>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</si>
  <si>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</si>
  <si>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</si>
  <si>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</si>
  <si>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</si>
  <si>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</si>
  <si>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</si>
  <si>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</si>
  <si>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</si>
  <si>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</si>
  <si>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</si>
  <si>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</si>
  <si>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</si>
  <si>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</si>
  <si>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</si>
  <si>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</si>
  <si>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</si>
  <si>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</si>
  <si>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</si>
  <si>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</si>
  <si>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</si>
  <si>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</si>
  <si>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</si>
  <si>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</si>
  <si>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</si>
  <si>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</si>
  <si>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</si>
  <si>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</si>
  <si>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</si>
  <si>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</si>
  <si>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</si>
  <si>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</si>
  <si>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</si>
  <si>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</si>
  <si>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</si>
  <si>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</si>
  <si>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</si>
  <si>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</si>
  <si>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</si>
  <si>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</si>
  <si>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</si>
  <si>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</si>
  <si>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</si>
  <si>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</si>
  <si>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</si>
  <si>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</si>
  <si>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</si>
  <si>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</si>
  <si>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</si>
  <si>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</si>
  <si>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</si>
  <si>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</si>
  <si>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</si>
  <si>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</si>
  <si>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</si>
  <si>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</si>
  <si>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</si>
  <si>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</si>
  <si>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</si>
  <si>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</si>
  <si>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</si>
  <si>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</si>
  <si>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</si>
  <si>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</si>
  <si>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</si>
  <si>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</si>
  <si>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</si>
  <si>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</si>
  <si>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</si>
  <si>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</si>
  <si>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</si>
  <si>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</si>
  <si>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</si>
  <si>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</si>
  <si>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</si>
  <si>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</si>
  <si>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</si>
  <si>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</si>
  <si>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</si>
  <si>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</si>
  <si>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</si>
  <si>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</si>
  <si>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</si>
  <si>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</si>
  <si>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</si>
  <si>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</si>
  <si>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</si>
  <si>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</si>
  <si>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</si>
  <si>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</si>
  <si>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</si>
  <si>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</si>
  <si>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</si>
  <si>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</si>
  <si>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</si>
  <si>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</si>
  <si>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</si>
  <si>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</si>
  <si>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</si>
  <si>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</si>
  <si>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</si>
  <si>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</si>
  <si>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</si>
  <si>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</si>
  <si>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</si>
  <si>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</si>
  <si>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</si>
  <si>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</si>
  <si>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</si>
  <si>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</si>
  <si>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</si>
  <si>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</si>
  <si>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</si>
  <si>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</si>
  <si>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</si>
  <si>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</si>
  <si>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</si>
  <si>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</si>
  <si>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</si>
  <si>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</si>
  <si>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</si>
  <si>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</si>
  <si>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</si>
  <si>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</si>
  <si>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</si>
  <si>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</si>
  <si>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</si>
  <si>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</si>
  <si>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</si>
  <si>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</si>
  <si>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</si>
  <si>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</si>
  <si>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</si>
  <si>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</si>
  <si>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</si>
  <si>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</si>
  <si>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</si>
  <si>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</si>
  <si>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</si>
  <si>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</si>
  <si>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</si>
  <si>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</si>
  <si>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</si>
  <si>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</si>
  <si>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</si>
  <si>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</si>
  <si>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</si>
  <si>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</si>
  <si>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</si>
  <si>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</si>
  <si>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</si>
  <si>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</si>
  <si>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</si>
  <si>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</si>
  <si>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</si>
  <si>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</si>
  <si>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</si>
  <si>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</si>
  <si>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</si>
  <si>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</si>
  <si>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</si>
  <si>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</si>
  <si>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</si>
  <si>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</si>
  <si>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</si>
  <si>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</si>
  <si>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</si>
  <si>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</si>
  <si>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</si>
  <si>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</si>
  <si>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</si>
  <si>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</si>
  <si>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</si>
  <si>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</si>
  <si>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</si>
  <si>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</si>
  <si>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</si>
  <si>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</si>
  <si>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</si>
  <si>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</si>
  <si>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</si>
  <si>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</si>
  <si>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</si>
  <si>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</si>
  <si>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</si>
  <si>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</si>
  <si>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</si>
  <si>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</si>
  <si>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</si>
  <si>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</si>
  <si>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</si>
  <si>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</si>
  <si>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</si>
  <si>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</si>
  <si>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</si>
  <si>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</si>
  <si>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</si>
  <si>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</si>
  <si>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</si>
  <si>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</si>
  <si>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</si>
  <si>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</si>
  <si>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</si>
  <si>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</si>
  <si>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</si>
  <si>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</si>
  <si>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</si>
  <si>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</si>
  <si>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</si>
  <si>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</si>
  <si>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</si>
  <si>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</si>
  <si>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</si>
  <si>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</si>
  <si>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</si>
  <si>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</si>
  <si>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</si>
  <si>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</si>
  <si>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</si>
  <si>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</si>
  <si>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</si>
  <si>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</si>
  <si>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</si>
  <si>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</si>
  <si>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</si>
  <si>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</si>
  <si>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</si>
  <si>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</si>
  <si>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</si>
  <si>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</si>
  <si>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</si>
  <si>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</si>
  <si>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</si>
  <si>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</si>
  <si>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</si>
  <si>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</si>
  <si>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</si>
  <si>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</si>
  <si>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</si>
  <si>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</si>
  <si>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</si>
  <si>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</si>
  <si>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</si>
  <si>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</si>
  <si>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</si>
  <si>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</si>
  <si>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</si>
  <si>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</si>
  <si>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</si>
  <si>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</si>
  <si>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</si>
  <si>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</si>
  <si>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</si>
  <si>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</si>
  <si>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</si>
  <si>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</si>
  <si>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</si>
  <si>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</si>
  <si>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</si>
  <si>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</si>
  <si>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</si>
  <si>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</si>
  <si>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</si>
  <si>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</si>
  <si>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</si>
  <si>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</si>
  <si>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</si>
  <si>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</si>
  <si>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</si>
  <si>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</si>
  <si>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</si>
  <si>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</si>
  <si>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</si>
  <si>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</si>
  <si>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</si>
  <si>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</si>
  <si>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</si>
  <si>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</si>
  <si>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</si>
  <si>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</si>
  <si>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</si>
  <si>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</si>
  <si>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</si>
  <si>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</si>
  <si>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</si>
  <si>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</si>
  <si>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</si>
  <si>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</si>
  <si>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</si>
  <si>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</si>
  <si>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</si>
  <si>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</si>
  <si>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</si>
  <si>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</si>
  <si>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</si>
  <si>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</si>
  <si>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</si>
  <si>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</si>
  <si>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</si>
  <si>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</si>
  <si>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</si>
  <si>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</si>
  <si>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</si>
  <si>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</si>
  <si>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</si>
  <si>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</si>
  <si>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</si>
  <si>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</si>
  <si>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</si>
  <si>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</si>
  <si>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</si>
  <si>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</si>
  <si>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</si>
  <si>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</si>
  <si>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</si>
  <si>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</si>
  <si>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</si>
  <si>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</si>
  <si>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</si>
  <si>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</si>
  <si>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</si>
  <si>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</si>
  <si>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</si>
  <si>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</si>
  <si>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</si>
  <si>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</si>
  <si>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</si>
  <si>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</si>
  <si>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</si>
  <si>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</si>
  <si>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</si>
  <si>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</si>
  <si>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</si>
  <si>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</si>
  <si>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</si>
  <si>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</si>
  <si>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</si>
  <si>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</si>
  <si>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</si>
  <si>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</si>
  <si>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</si>
  <si>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</si>
  <si>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</si>
  <si>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</si>
  <si>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</si>
  <si>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</si>
  <si>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</si>
  <si>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</si>
  <si>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</si>
  <si>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</si>
  <si>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</si>
  <si>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</si>
  <si>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</si>
  <si>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</si>
  <si>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</si>
  <si>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</si>
  <si>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</si>
  <si>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</si>
  <si>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</si>
  <si>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</si>
  <si>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</si>
  <si>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</si>
  <si>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</si>
  <si>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</si>
  <si>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</si>
  <si>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</si>
  <si>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</si>
  <si>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</si>
  <si>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</si>
  <si>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</si>
  <si>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</si>
  <si>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</si>
  <si>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</si>
  <si>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</si>
  <si>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</si>
  <si>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</si>
  <si>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</si>
  <si>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</si>
  <si>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</si>
  <si>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</si>
  <si>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</si>
  <si>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</si>
  <si>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</si>
  <si>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</si>
  <si>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</si>
  <si>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</si>
  <si>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</si>
  <si>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</si>
  <si>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</si>
  <si>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</si>
  <si>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</si>
  <si>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</si>
  <si>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</si>
  <si>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</si>
  <si>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</si>
  <si>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</si>
  <si>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</si>
  <si>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</si>
  <si>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</si>
  <si>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</si>
  <si>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</si>
  <si>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</si>
  <si>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</si>
  <si>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</si>
  <si>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</si>
  <si>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</si>
  <si>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</si>
  <si>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</si>
  <si>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</si>
  <si>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</si>
  <si>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</si>
  <si>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</si>
  <si>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</si>
  <si>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</si>
  <si>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</si>
  <si>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</si>
  <si>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</si>
  <si>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</si>
  <si>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</si>
  <si>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</si>
  <si>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</si>
  <si>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</si>
  <si>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</si>
  <si>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</si>
  <si>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</si>
  <si>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</si>
  <si>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</si>
  <si>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</si>
  <si>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</si>
  <si>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</si>
  <si>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</si>
  <si>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</si>
  <si>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</si>
  <si>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</si>
  <si>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</si>
  <si>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</si>
  <si>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</si>
  <si>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</si>
  <si>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</si>
  <si>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</si>
  <si>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</si>
  <si>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</si>
  <si>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</si>
  <si>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</si>
  <si>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</si>
  <si>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</si>
  <si>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</si>
  <si>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</si>
  <si>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</si>
  <si>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</si>
  <si>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</si>
  <si>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</si>
  <si>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</si>
  <si>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</si>
  <si>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</si>
  <si>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</si>
  <si>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</si>
  <si>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</si>
  <si>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</si>
  <si>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</si>
  <si>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</si>
  <si>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</si>
  <si>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</si>
  <si>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</si>
  <si>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</si>
  <si>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</si>
  <si>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</si>
  <si>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</si>
  <si>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</si>
  <si>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</si>
  <si>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</si>
  <si>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</si>
  <si>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</si>
  <si>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</si>
  <si>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</si>
  <si>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</si>
  <si>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</si>
  <si>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</si>
  <si>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</si>
  <si>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</si>
  <si>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</si>
  <si>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</si>
  <si>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</si>
  <si>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</si>
  <si>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</si>
  <si>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</si>
  <si>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</si>
  <si>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</si>
  <si>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</si>
  <si>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</si>
  <si>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</si>
  <si>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</si>
  <si>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</si>
  <si>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</si>
  <si>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</si>
  <si>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</si>
  <si>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</si>
  <si>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</si>
  <si>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</si>
  <si>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</si>
  <si>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</si>
  <si>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</si>
  <si>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</si>
  <si>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</si>
  <si>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</si>
  <si>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</si>
  <si>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</si>
  <si>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</si>
  <si>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</si>
  <si>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</si>
  <si>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</si>
  <si>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</si>
  <si>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</si>
  <si>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</si>
  <si>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</si>
  <si>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</si>
  <si>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</si>
  <si>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</si>
  <si>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</si>
  <si>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</si>
  <si>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</si>
  <si>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</si>
  <si>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</si>
  <si>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</si>
  <si>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</si>
  <si>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</si>
  <si>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</si>
  <si>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</si>
  <si>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</si>
  <si>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</si>
  <si>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</si>
  <si>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</si>
  <si>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</si>
  <si>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</si>
  <si>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</si>
  <si>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</si>
  <si>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</si>
  <si>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</si>
  <si>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</si>
  <si>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</si>
  <si>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</si>
  <si>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</si>
  <si>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</si>
  <si>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</si>
  <si>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</si>
  <si>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</si>
  <si>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</si>
  <si>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</si>
  <si>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</si>
  <si>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</si>
  <si>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</si>
  <si>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</si>
  <si>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</si>
  <si>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</si>
  <si>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</si>
  <si>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</si>
  <si>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</si>
  <si>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</si>
  <si>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</si>
  <si>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</si>
  <si>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</si>
  <si>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</si>
  <si>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</si>
  <si>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</si>
  <si>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</si>
  <si>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</si>
  <si>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</si>
  <si>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</si>
  <si>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</si>
  <si>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</si>
  <si>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</si>
  <si>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</si>
  <si>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</si>
  <si>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</si>
  <si>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</si>
  <si>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</si>
  <si>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</si>
  <si>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</si>
  <si>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</si>
  <si>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</si>
  <si>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</si>
  <si>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</si>
  <si>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</si>
  <si>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</si>
  <si>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</si>
  <si>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</si>
  <si>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</si>
  <si>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</si>
  <si>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</si>
  <si>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</si>
  <si>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</si>
  <si>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</si>
  <si>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</si>
  <si>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</si>
  <si>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</si>
  <si>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</si>
  <si>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</si>
  <si>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</si>
  <si>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</si>
  <si>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</si>
  <si>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</si>
  <si>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</si>
  <si>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</si>
  <si>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</si>
  <si>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</si>
  <si>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</si>
  <si>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</si>
  <si>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</si>
  <si>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</si>
  <si>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</si>
  <si>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</si>
  <si>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</si>
  <si>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</si>
  <si>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</si>
  <si>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</si>
  <si>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</si>
  <si>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</si>
  <si>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</si>
  <si>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</si>
  <si>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</si>
  <si>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</si>
  <si>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</si>
  <si>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</si>
  <si>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</si>
  <si>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</si>
  <si>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</si>
  <si>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</si>
  <si>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</si>
  <si>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</si>
  <si>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</si>
  <si>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</si>
  <si>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</si>
  <si>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</si>
  <si>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</si>
  <si>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</si>
  <si>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</si>
  <si>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</si>
  <si>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</si>
  <si>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</si>
  <si>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</si>
  <si>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</si>
  <si>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</si>
  <si>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</si>
  <si>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</si>
  <si>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</si>
  <si>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</si>
  <si>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</si>
  <si>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</si>
  <si>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</si>
  <si>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</si>
  <si>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</si>
  <si>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</si>
  <si>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</si>
  <si>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</si>
  <si>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</si>
  <si>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</si>
  <si>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</si>
  <si>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</si>
  <si>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</si>
  <si>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</si>
  <si>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</si>
  <si>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</si>
  <si>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</si>
  <si>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</si>
  <si>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</si>
  <si>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</si>
  <si>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</si>
  <si>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</si>
  <si>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</si>
  <si>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</si>
  <si>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</si>
  <si>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</si>
  <si>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</si>
  <si>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</si>
  <si>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</si>
  <si>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</si>
  <si>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</si>
  <si>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</si>
  <si>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</si>
  <si>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</si>
  <si>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</si>
  <si>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</si>
  <si>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</si>
  <si>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</si>
  <si>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</si>
  <si>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</si>
  <si>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</si>
  <si>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</si>
  <si>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</si>
  <si>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</si>
  <si>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</si>
  <si>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</si>
  <si>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</si>
  <si>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</si>
  <si>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</si>
  <si>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</si>
  <si>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</si>
  <si>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</si>
  <si>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</si>
  <si>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</si>
  <si>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</si>
  <si>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</si>
  <si>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</si>
  <si>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</si>
  <si>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</si>
  <si>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</si>
  <si>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</si>
  <si>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</si>
  <si>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</si>
  <si>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</si>
  <si>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</si>
  <si>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</si>
  <si>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</si>
  <si>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</si>
  <si>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</si>
  <si>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</si>
  <si>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</si>
  <si>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</si>
  <si>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</si>
  <si>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</si>
  <si>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</si>
  <si>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</si>
  <si>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</si>
  <si>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</si>
  <si>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</si>
  <si>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</si>
  <si>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</si>
  <si>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</si>
  <si>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</si>
  <si>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</si>
  <si>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</si>
  <si>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</si>
  <si>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</si>
  <si>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</si>
  <si>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</si>
  <si>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</si>
  <si>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</si>
  <si>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</si>
  <si>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</si>
  <si>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</si>
  <si>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</si>
  <si>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</si>
  <si>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</si>
  <si>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</si>
  <si>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</si>
  <si>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</si>
  <si>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</si>
  <si>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</si>
  <si>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</si>
  <si>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</si>
  <si>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</si>
  <si>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</si>
  <si>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</si>
  <si>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</si>
  <si>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</si>
  <si>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</si>
  <si>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</si>
  <si>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</si>
  <si>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</si>
  <si>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</si>
  <si>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</si>
  <si>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</si>
  <si>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</si>
  <si>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</si>
  <si>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</si>
  <si>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</si>
  <si>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</si>
  <si>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</si>
  <si>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</si>
  <si>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</si>
  <si>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</si>
  <si>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</si>
  <si>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</si>
  <si>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</si>
  <si>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</si>
  <si>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</si>
  <si>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</si>
  <si>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</si>
  <si>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</si>
  <si>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</si>
  <si>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</si>
  <si>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</si>
  <si>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</si>
  <si>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</si>
  <si>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</si>
  <si>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</si>
  <si>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</si>
  <si>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</si>
  <si>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</si>
  <si>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</si>
  <si>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</si>
  <si>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</si>
  <si>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</si>
  <si>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</si>
  <si>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</si>
  <si>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</si>
  <si>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</si>
  <si>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</si>
  <si>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</si>
  <si>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</si>
  <si>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</si>
  <si>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</si>
  <si>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</si>
  <si>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</si>
  <si>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</si>
  <si>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</si>
  <si>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</si>
  <si>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</si>
  <si>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</si>
  <si>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</si>
  <si>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</si>
  <si>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</si>
  <si>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</si>
  <si>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</si>
  <si>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</si>
  <si>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</si>
  <si>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</si>
  <si>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</si>
  <si>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</si>
  <si>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</si>
  <si>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</si>
  <si>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</si>
  <si>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</si>
  <si>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</si>
  <si>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</si>
  <si>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</si>
  <si>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</si>
  <si>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</si>
  <si>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</si>
  <si>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</si>
  <si>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</si>
  <si>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</si>
  <si>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</si>
  <si>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</si>
  <si>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</si>
  <si>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</si>
  <si>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</si>
  <si>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</si>
  <si>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</si>
  <si>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</si>
  <si>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</si>
  <si>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</si>
  <si>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</si>
  <si>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</si>
  <si>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</si>
  <si>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</si>
  <si>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</si>
  <si>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</si>
  <si>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</si>
  <si>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</si>
  <si>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</si>
  <si>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</si>
  <si>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</si>
  <si>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</si>
  <si>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</si>
  <si>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</si>
  <si>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</si>
  <si>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</si>
  <si>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</si>
  <si>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</si>
  <si>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</si>
  <si>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</si>
  <si>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</si>
  <si>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</si>
  <si>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</si>
  <si>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</si>
  <si>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</si>
  <si>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</si>
  <si>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</si>
  <si>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</si>
  <si>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</si>
  <si>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</si>
  <si>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</si>
  <si>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</si>
  <si>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</si>
  <si>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</si>
  <si>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</si>
  <si>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</si>
  <si>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</si>
  <si>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</si>
  <si>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</si>
  <si>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</si>
  <si>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</si>
  <si>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</si>
  <si>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</si>
  <si>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</si>
  <si>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</si>
  <si>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</si>
  <si>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</si>
  <si>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</si>
  <si>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</si>
  <si>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</si>
  <si>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</si>
  <si>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</si>
  <si>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</si>
  <si>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</si>
  <si>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</si>
  <si>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</si>
  <si>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</si>
  <si>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</si>
  <si>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</si>
  <si>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</si>
  <si>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</si>
  <si>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</si>
  <si>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</si>
  <si>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</si>
  <si>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</si>
  <si>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</si>
  <si>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</si>
  <si>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</si>
  <si>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</si>
  <si>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</si>
  <si>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</si>
  <si>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</si>
  <si>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</si>
  <si>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</si>
  <si>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</si>
  <si>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</si>
  <si>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</si>
  <si>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</si>
  <si>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</si>
  <si>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</si>
  <si>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</si>
  <si>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</si>
  <si>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</si>
  <si>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</si>
  <si>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</si>
  <si>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</si>
  <si>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</si>
  <si>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</si>
  <si>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</si>
  <si>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</si>
  <si>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</si>
  <si>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</si>
  <si>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</si>
  <si>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</si>
  <si>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</si>
  <si>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</si>
  <si>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</si>
  <si>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</si>
  <si>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</si>
  <si>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</si>
  <si>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</si>
  <si>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</si>
  <si>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</si>
  <si>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</si>
  <si>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</si>
  <si>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</si>
  <si>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</si>
  <si>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</si>
  <si>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</si>
  <si>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</si>
  <si>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</si>
  <si>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</si>
  <si>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</si>
  <si>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</si>
  <si>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</si>
  <si>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</si>
  <si>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</si>
  <si>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</si>
  <si>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</si>
  <si>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</si>
  <si>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</si>
  <si>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</si>
  <si>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</si>
  <si>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</si>
  <si>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</si>
  <si>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</si>
  <si>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</si>
  <si>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</si>
  <si>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</si>
  <si>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</si>
  <si>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</si>
  <si>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</si>
  <si>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</si>
  <si>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</si>
  <si>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</si>
  <si>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</si>
  <si>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</si>
  <si>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</si>
  <si>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</si>
  <si>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</si>
  <si>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</si>
  <si>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</si>
  <si>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</si>
  <si>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</si>
  <si>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</si>
  <si>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</si>
  <si>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</si>
  <si>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</si>
  <si>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</si>
  <si>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</si>
  <si>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</si>
  <si>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</si>
  <si>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</si>
  <si>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</si>
  <si>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</si>
  <si>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</si>
  <si>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</si>
  <si>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</si>
  <si>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</si>
  <si>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</si>
  <si>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</si>
  <si>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</si>
  <si>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</si>
  <si>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</si>
  <si>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</si>
  <si>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</si>
  <si>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</si>
  <si>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</si>
  <si>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</si>
  <si>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</si>
  <si>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</si>
  <si>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</si>
  <si>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</si>
  <si>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</si>
  <si>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</si>
  <si>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</si>
  <si>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</si>
  <si>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parent-category</t>
  </si>
  <si>
    <t>Date Created Conversion</t>
  </si>
  <si>
    <t>Date Ended Conversion</t>
  </si>
  <si>
    <t>Count of outcome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</si>
  <si>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</si>
  <si>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</si>
  <si>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</si>
  <si>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</si>
  <si>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</si>
  <si>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</si>
  <si>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</si>
  <si>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</si>
  <si>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</si>
  <si>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</si>
  <si>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</si>
  <si>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</si>
  <si>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</si>
  <si>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</si>
  <si>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</si>
  <si>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</si>
  <si>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</si>
  <si>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Failes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</si>
  <si>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</si>
  <si>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</si>
  <si>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</si>
  <si>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</si>
  <si>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</si>
  <si>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</si>
  <si>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10000 to 14999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</si>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</sst>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/>
    <xf numFmtId="0" fontId="1" fillId="0" borderId="0" xfId="0" applyFont="1" applyAlignment="1">
      <alignment horizontal="center"/>
    </xf>
    <xf numFmtId="1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[StarterBook_GraceEdit.xlsx]Sheet2!PivotTable1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7-4E5B-B954-E1047F207DFF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7-4E5B-B954-E1047F207DFF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03-45CA-9C52-282FEDDFB706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03-45CA-9C52-282FEDDFB7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532376"/>
        <c:axId val="416523224"/>
      </c:barChart>
      <c:catAx>
        <c:axId val="322532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523224"/>
        <c:crosses val="autoZero"/>
        <c:auto val="1"/>
        <c:lblAlgn val="ctr"/>
        <c:lblOffset val="100"/>
        <c:noMultiLvlLbl val="0"/>
      </c:catAx>
      <c:valAx>
        <c:axId val="41652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532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[StarterBook_GraceEdit.xlsx]Sheet3!PivotTable2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8-494D-A361-74741D57548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8-494D-A361-74741D575481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C-4B27-A91D-2CDDD8535A5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98-45F8-A3D2-CF4E7AD82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300912"/>
        <c:axId val="505304848"/>
      </c:barChart>
      <c:catAx>
        <c:axId val="5053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04848"/>
        <c:crosses val="autoZero"/>
        <c:auto val="1"/>
        <c:lblAlgn val="ctr"/>
        <c:lblOffset val="100"/>
        <c:noMultiLvlLbl val="0"/>
      </c:catAx>
      <c:valAx>
        <c:axId val="5053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3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[StarterBook_GraceEdit.xlsx]Sheet4!PivotTable3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2B-47F2-8187-AA17D90D583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4C-4173-9A39-4A176717631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4C-4173-9A39-4A176717631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D4-428E-96F1-63295BB5C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073040"/>
        <c:axId val="532077304"/>
      </c:lineChart>
      <c:catAx>
        <c:axId val="53207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77304"/>
        <c:crosses val="autoZero"/>
        <c:auto val="1"/>
        <c:lblAlgn val="ctr"/>
        <c:lblOffset val="100"/>
        <c:noMultiLvlLbl val="0"/>
      </c:catAx>
      <c:valAx>
        <c:axId val="53207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07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5-4224-9DEE-78CF628A7F1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5-4224-9DEE-78CF628A7F1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45-4224-9DEE-78CF628A7F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537488"/>
        <c:axId val="414532896"/>
      </c:lineChart>
      <c:catAx>
        <c:axId val="41453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32896"/>
        <c:crosses val="autoZero"/>
        <c:auto val="1"/>
        <c:lblAlgn val="ctr"/>
        <c:lblOffset val="100"/>
        <c:noMultiLvlLbl val="0"/>
      </c:catAx>
      <c:valAx>
        <c:axId val="41453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53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111124</xdr:colOff>
      <xdr:row>0</xdr:row>
      <xdr:rowOff>0</xdr:rowOff>
    </xdr:from>
    <xdr:to>
      <xdr:col>19</xdr:col>
      <xdr:colOff>408214</xdr:colOff>
      <xdr:row>27</xdr:row>
      <xdr:rowOff>117929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D2E04B-352A-468F-A56A-A9CB20E1B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146050</xdr:rowOff>
    </xdr:from>
    <xdr:to>
      <xdr:col>21</xdr:col>
      <xdr:colOff>495300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8BD3A0-D8D6-46BC-A3B9-2F0DB2A6CE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982436</xdr:colOff>
      <xdr:row>3</xdr:row>
      <xdr:rowOff>48986</xdr:rowOff>
    </xdr:from>
    <xdr:to>
      <xdr:col>13</xdr:col>
      <xdr:colOff>251279</xdr:colOff>
      <xdr:row>18</xdr:row>
      <xdr:rowOff>29936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FB134-1AFD-4DA7-BA9C-0F34AF9DC1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291351</xdr:colOff>
      <xdr:row>2</xdr:row>
      <xdr:rowOff>55282</xdr:rowOff>
    </xdr:from>
    <xdr:to>
      <xdr:col>25</xdr:col>
      <xdr:colOff>126999</xdr:colOff>
      <xdr:row>24</xdr:row>
      <xdr:rowOff>156882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5C5A1-BBA0-4003-BA64-74E5D083A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" refreshedDate="43412.848892592592" createdVersion="6" refreshedVersion="6" minRefreshableVersion="3" recordCount="4114" xr:uid="{9D7043A7-C320-423E-8CF0-DDC32D28D2F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ace" refreshedDate="43412.877295833336" createdVersion="6" refreshedVersion="6" minRefreshableVersion="3" recordCount="4114" xr:uid="{97538BE2-8357-4CEE-B97F-69025CA80D5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minValue="0" maxValue="2260300"/>
    </cacheField>
    <cacheField name="average_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8BE9-B984-46D4-AA70-B042D9EEA48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2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D2D97-9C7E-4F56-9B55-A59A1A3A0A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s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-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17" baseItem="2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AA276-7493-4624-B9C3-C6E3E3935F5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18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55" zoomScaleNormal="5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P7" sqref="P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28.54296875" bestFit="1" customWidth="1"/>
    <col min="15" max="15" width="16.6328125" bestFit="1" customWidth="1"/>
    <col min="16" max="16" width="20.453125" customWidth="1"/>
    <col min="17" max="17" width="12.81640625" customWidth="1"/>
    <col min="18" max="18" width="11.6328125" bestFit="1" customWidth="1"/>
    <col min="19" max="19" width="20.453125" bestFit="1" customWidth="1"/>
    <col min="20" max="20" width="30" bestFit="1" customWidth="1"/>
    <col min="23" max="23" width="11" bestFit="1" customWidth="1"/>
    <col min="24" max="24" width="13.81640625" bestFit="1" customWidth="1"/>
  </cols>
  <sheetData>
    <row r="1" spans="1:24" ht="82.5" customHeight="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6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6" t="s">
        <v>8365</v>
      </c>
      <c r="T1" s="6" t="s">
        <v>8366</v>
      </c>
    </row>
    <row r="2" spans="1:24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ROUND(100*E2/D2,0)</f>
        <v>137</v>
      </c>
      <c r="P2" s="8">
        <f t="shared" ref="P2:P65" si="0">IF(L2=0,0,E2/L2)</f>
        <v>63.917582417582416</v>
      </c>
      <c r="Q2" t="s">
        <v>8310</v>
      </c>
      <c r="R2" t="s">
        <v>8311</v>
      </c>
      <c r="S2" s="12">
        <f>(J2/86400)+25569+(-5/24)</f>
        <v>42176.798738425925</v>
      </c>
      <c r="T2" s="12">
        <f>(I2/86400)+25569+(-5/24)</f>
        <v>42207.916666666664</v>
      </c>
      <c r="X2" s="12"/>
    </row>
    <row r="3" spans="1:24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1">ROUND(100*E3/D3,0)</f>
        <v>143</v>
      </c>
      <c r="P3" s="8">
        <f t="shared" si="0"/>
        <v>185.48101265822785</v>
      </c>
      <c r="Q3" t="s">
        <v>8310</v>
      </c>
      <c r="R3" t="s">
        <v>8311</v>
      </c>
      <c r="S3" s="12">
        <f t="shared" ref="S3:S66" si="2">(J3/86400)+25569+(-5/24)</f>
        <v>42766.392164351848</v>
      </c>
      <c r="T3" s="12">
        <f t="shared" ref="T3:T66" si="3">(I3/86400)+25569+(-5/24)</f>
        <v>42796.392164351848</v>
      </c>
    </row>
    <row r="4" spans="1:24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1"/>
        <v>105</v>
      </c>
      <c r="P4" s="8">
        <f t="shared" si="0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4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1"/>
        <v>104</v>
      </c>
      <c r="P5" s="8">
        <f t="shared" si="0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4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1"/>
        <v>123</v>
      </c>
      <c r="P6" s="8">
        <f t="shared" si="0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4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1"/>
        <v>110</v>
      </c>
      <c r="P7" s="8">
        <f t="shared" si="0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4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1"/>
        <v>106</v>
      </c>
      <c r="P8" s="8">
        <f t="shared" si="0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4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1"/>
        <v>101</v>
      </c>
      <c r="P9" s="8">
        <f t="shared" si="0"/>
        <v>159.82456140350877</v>
      </c>
      <c r="Q9" t="s">
        <v>8310</v>
      </c>
      <c r="R9" t="s">
        <v>8311</v>
      </c>
      <c r="S9" s="12">
        <f t="shared" si="2"/>
        <v>42515.838738425919</v>
      </c>
      <c r="T9" s="12">
        <f t="shared" si="3"/>
        <v>42555.838738425919</v>
      </c>
    </row>
    <row r="10" spans="1:24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1"/>
        <v>100</v>
      </c>
      <c r="P10" s="8">
        <f t="shared" si="0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4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1"/>
        <v>126</v>
      </c>
      <c r="P11" s="8">
        <f t="shared" si="0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4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1"/>
        <v>101</v>
      </c>
      <c r="P12" s="8">
        <f t="shared" si="0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4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1"/>
        <v>121</v>
      </c>
      <c r="P13" s="8">
        <f t="shared" si="0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4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1"/>
        <v>165</v>
      </c>
      <c r="P14" s="8">
        <f t="shared" si="0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4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1"/>
        <v>160</v>
      </c>
      <c r="P15" s="8">
        <f t="shared" si="0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4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1"/>
        <v>101</v>
      </c>
      <c r="P16" s="8">
        <f t="shared" si="0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1"/>
        <v>107</v>
      </c>
      <c r="P17" s="8">
        <f t="shared" si="0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1"/>
        <v>100</v>
      </c>
      <c r="P18" s="8">
        <f t="shared" si="0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1"/>
        <v>101</v>
      </c>
      <c r="P19" s="8">
        <f t="shared" si="0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1"/>
        <v>106</v>
      </c>
      <c r="P20" s="8">
        <f t="shared" si="0"/>
        <v>93.264122807017543</v>
      </c>
      <c r="Q20" t="s">
        <v>8310</v>
      </c>
      <c r="R20" t="s">
        <v>8311</v>
      </c>
      <c r="S20" s="12">
        <f t="shared" si="2"/>
        <v>41869.333981481475</v>
      </c>
      <c r="T20" s="12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1"/>
        <v>145</v>
      </c>
      <c r="P21" s="8">
        <f t="shared" si="0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1"/>
        <v>100</v>
      </c>
      <c r="P22" s="8">
        <f t="shared" si="0"/>
        <v>80.16</v>
      </c>
      <c r="Q22" t="s">
        <v>8310</v>
      </c>
      <c r="R22" t="s">
        <v>8311</v>
      </c>
      <c r="S22" s="12">
        <f t="shared" si="2"/>
        <v>42200.549907407403</v>
      </c>
      <c r="T22" s="12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1"/>
        <v>109</v>
      </c>
      <c r="P23" s="8">
        <f t="shared" si="0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1"/>
        <v>117</v>
      </c>
      <c r="P24" s="8">
        <f t="shared" si="0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1"/>
        <v>119</v>
      </c>
      <c r="P25" s="8">
        <f t="shared" si="0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1"/>
        <v>109</v>
      </c>
      <c r="P26" s="8">
        <f t="shared" si="0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1"/>
        <v>133</v>
      </c>
      <c r="P27" s="8">
        <f t="shared" si="0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1"/>
        <v>155</v>
      </c>
      <c r="P28" s="8">
        <f t="shared" si="0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1"/>
        <v>112</v>
      </c>
      <c r="P29" s="8">
        <f t="shared" si="0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1"/>
        <v>100</v>
      </c>
      <c r="P30" s="8">
        <f t="shared" si="0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1"/>
        <v>123</v>
      </c>
      <c r="P31" s="8">
        <f t="shared" si="0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1"/>
        <v>101</v>
      </c>
      <c r="P32" s="8">
        <f t="shared" si="0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1"/>
        <v>100</v>
      </c>
      <c r="P33" s="8">
        <f t="shared" si="0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1"/>
        <v>100</v>
      </c>
      <c r="P34" s="8">
        <f t="shared" si="0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1"/>
        <v>102</v>
      </c>
      <c r="P35" s="8">
        <f t="shared" si="0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1"/>
        <v>130</v>
      </c>
      <c r="P36" s="8">
        <f t="shared" si="0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1"/>
        <v>167</v>
      </c>
      <c r="P37" s="8">
        <f t="shared" si="0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1"/>
        <v>142</v>
      </c>
      <c r="P38" s="8">
        <f t="shared" si="0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1"/>
        <v>183</v>
      </c>
      <c r="P39" s="8">
        <f t="shared" si="0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1"/>
        <v>110</v>
      </c>
      <c r="P40" s="8">
        <f t="shared" si="0"/>
        <v>41.68181818181818</v>
      </c>
      <c r="Q40" t="s">
        <v>8310</v>
      </c>
      <c r="R40" t="s">
        <v>8311</v>
      </c>
      <c r="S40" s="12">
        <f t="shared" si="2"/>
        <v>41374.84888888889</v>
      </c>
      <c r="T40" s="12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1"/>
        <v>131</v>
      </c>
      <c r="P41" s="8">
        <f t="shared" si="0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1"/>
        <v>101</v>
      </c>
      <c r="P42" s="8">
        <f t="shared" si="0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1"/>
        <v>100</v>
      </c>
      <c r="P43" s="8">
        <f t="shared" si="0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1"/>
        <v>142</v>
      </c>
      <c r="P44" s="8">
        <f t="shared" si="0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1"/>
        <v>309</v>
      </c>
      <c r="P45" s="8">
        <f t="shared" si="0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1"/>
        <v>100</v>
      </c>
      <c r="P46" s="8">
        <f t="shared" si="0"/>
        <v>133.33333333333334</v>
      </c>
      <c r="Q46" t="s">
        <v>8310</v>
      </c>
      <c r="R46" t="s">
        <v>8311</v>
      </c>
      <c r="S46" s="12">
        <f t="shared" si="2"/>
        <v>41873.890474537031</v>
      </c>
      <c r="T46" s="12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1"/>
        <v>120</v>
      </c>
      <c r="P47" s="8">
        <f t="shared" si="0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1"/>
        <v>104</v>
      </c>
      <c r="P48" s="8">
        <f t="shared" si="0"/>
        <v>194.44444444444446</v>
      </c>
      <c r="Q48" t="s">
        <v>8310</v>
      </c>
      <c r="R48" t="s">
        <v>8311</v>
      </c>
      <c r="S48" s="12">
        <f t="shared" si="2"/>
        <v>42323.756643518514</v>
      </c>
      <c r="T48" s="12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1"/>
        <v>108</v>
      </c>
      <c r="P49" s="8">
        <f t="shared" si="0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1"/>
        <v>108</v>
      </c>
      <c r="P50" s="8">
        <f t="shared" si="0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1"/>
        <v>100</v>
      </c>
      <c r="P51" s="8">
        <f t="shared" si="0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1"/>
        <v>100</v>
      </c>
      <c r="P52" s="8">
        <f t="shared" si="0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1"/>
        <v>128</v>
      </c>
      <c r="P53" s="8">
        <f t="shared" si="0"/>
        <v>118.33613445378151</v>
      </c>
      <c r="Q53" t="s">
        <v>8310</v>
      </c>
      <c r="R53" t="s">
        <v>8311</v>
      </c>
      <c r="S53" s="12">
        <f t="shared" si="2"/>
        <v>42196.72033564814</v>
      </c>
      <c r="T53" s="12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1"/>
        <v>116</v>
      </c>
      <c r="P54" s="8">
        <f t="shared" si="0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1"/>
        <v>110</v>
      </c>
      <c r="P55" s="8">
        <f t="shared" si="0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1"/>
        <v>101</v>
      </c>
      <c r="P56" s="8">
        <f t="shared" si="0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1"/>
        <v>129</v>
      </c>
      <c r="P57" s="8">
        <f t="shared" si="0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1"/>
        <v>107</v>
      </c>
      <c r="P58" s="8">
        <f t="shared" si="0"/>
        <v>49.316091954022987</v>
      </c>
      <c r="Q58" t="s">
        <v>8310</v>
      </c>
      <c r="R58" t="s">
        <v>8311</v>
      </c>
      <c r="S58" s="12">
        <f t="shared" si="2"/>
        <v>42149.340555555558</v>
      </c>
      <c r="T58" s="12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1"/>
        <v>102</v>
      </c>
      <c r="P59" s="8">
        <f t="shared" si="0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1"/>
        <v>103</v>
      </c>
      <c r="P60" s="8">
        <f t="shared" si="0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1"/>
        <v>100</v>
      </c>
      <c r="P61" s="8">
        <f t="shared" si="0"/>
        <v>606.82242424242418</v>
      </c>
      <c r="Q61" t="s">
        <v>8310</v>
      </c>
      <c r="R61" t="s">
        <v>8311</v>
      </c>
      <c r="S61" s="12">
        <f t="shared" si="2"/>
        <v>42230.027499999997</v>
      </c>
      <c r="T61" s="12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1"/>
        <v>103</v>
      </c>
      <c r="P62" s="8">
        <f t="shared" si="0"/>
        <v>43.040092592592593</v>
      </c>
      <c r="Q62" t="s">
        <v>8310</v>
      </c>
      <c r="R62" t="s">
        <v>8312</v>
      </c>
      <c r="S62" s="12">
        <f t="shared" si="2"/>
        <v>41701.693483796298</v>
      </c>
      <c r="T62" s="12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1"/>
        <v>148</v>
      </c>
      <c r="P63" s="8">
        <f t="shared" si="0"/>
        <v>322.39130434782606</v>
      </c>
      <c r="Q63" t="s">
        <v>8310</v>
      </c>
      <c r="R63" t="s">
        <v>8312</v>
      </c>
      <c r="S63" s="12">
        <f t="shared" si="2"/>
        <v>41409.605983796289</v>
      </c>
      <c r="T63" s="12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1"/>
        <v>155</v>
      </c>
      <c r="P64" s="8">
        <f t="shared" si="0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1"/>
        <v>114</v>
      </c>
      <c r="P65" s="8">
        <f t="shared" si="0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1"/>
        <v>173</v>
      </c>
      <c r="P66" s="8">
        <f t="shared" ref="P66:P129" si="4">IF(L66=0,0,E66/L66)</f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5">ROUND(100*E67/D67,0)</f>
        <v>108</v>
      </c>
      <c r="P67" s="8">
        <f t="shared" si="4"/>
        <v>132.05263157894737</v>
      </c>
      <c r="Q67" t="s">
        <v>8310</v>
      </c>
      <c r="R67" t="s">
        <v>8312</v>
      </c>
      <c r="S67" s="12">
        <f t="shared" ref="S67:S130" si="6">(J67/86400)+25569+(-5/24)</f>
        <v>41835.612893518519</v>
      </c>
      <c r="T67" s="12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5"/>
        <v>119</v>
      </c>
      <c r="P68" s="8">
        <f t="shared" si="4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5"/>
        <v>116</v>
      </c>
      <c r="P69" s="8">
        <f t="shared" si="4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5"/>
        <v>127</v>
      </c>
      <c r="P70" s="8">
        <f t="shared" si="4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5"/>
        <v>111</v>
      </c>
      <c r="P71" s="8">
        <f t="shared" si="4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5"/>
        <v>127</v>
      </c>
      <c r="P72" s="8">
        <f t="shared" si="4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5"/>
        <v>124</v>
      </c>
      <c r="P73" s="8">
        <f t="shared" si="4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5"/>
        <v>108</v>
      </c>
      <c r="P74" s="8">
        <f t="shared" si="4"/>
        <v>58.170731707317074</v>
      </c>
      <c r="Q74" t="s">
        <v>8310</v>
      </c>
      <c r="R74" t="s">
        <v>8312</v>
      </c>
      <c r="S74" s="12">
        <f t="shared" si="6"/>
        <v>41207.801863425928</v>
      </c>
      <c r="T74" s="12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5"/>
        <v>100</v>
      </c>
      <c r="P75" s="8">
        <f t="shared" si="4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5"/>
        <v>113</v>
      </c>
      <c r="P76" s="8">
        <f t="shared" si="4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5"/>
        <v>115</v>
      </c>
      <c r="P77" s="8">
        <f t="shared" si="4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5"/>
        <v>153</v>
      </c>
      <c r="P78" s="8">
        <f t="shared" si="4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5"/>
        <v>393</v>
      </c>
      <c r="P79" s="8">
        <f t="shared" si="4"/>
        <v>60.384615384615387</v>
      </c>
      <c r="Q79" t="s">
        <v>8310</v>
      </c>
      <c r="R79" t="s">
        <v>8312</v>
      </c>
      <c r="S79" s="12">
        <f t="shared" si="6"/>
        <v>40996.936539351846</v>
      </c>
      <c r="T79" s="12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5"/>
        <v>2702</v>
      </c>
      <c r="P80" s="8">
        <f t="shared" si="4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5"/>
        <v>127</v>
      </c>
      <c r="P81" s="8">
        <f t="shared" si="4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5"/>
        <v>107</v>
      </c>
      <c r="P82" s="8">
        <f t="shared" si="4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5"/>
        <v>198</v>
      </c>
      <c r="P83" s="8">
        <f t="shared" si="4"/>
        <v>53.035714285714285</v>
      </c>
      <c r="Q83" t="s">
        <v>8310</v>
      </c>
      <c r="R83" t="s">
        <v>8312</v>
      </c>
      <c r="S83" s="12">
        <f t="shared" si="6"/>
        <v>41099.950543981475</v>
      </c>
      <c r="T83" s="12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5"/>
        <v>100</v>
      </c>
      <c r="P84" s="8">
        <f t="shared" si="4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5"/>
        <v>103</v>
      </c>
      <c r="P85" s="8">
        <f t="shared" si="4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5"/>
        <v>100</v>
      </c>
      <c r="P86" s="8">
        <f t="shared" si="4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5"/>
        <v>126</v>
      </c>
      <c r="P87" s="8">
        <f t="shared" si="4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5"/>
        <v>106</v>
      </c>
      <c r="P88" s="8">
        <f t="shared" si="4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5"/>
        <v>105</v>
      </c>
      <c r="P89" s="8">
        <f t="shared" si="4"/>
        <v>104.6</v>
      </c>
      <c r="Q89" t="s">
        <v>8310</v>
      </c>
      <c r="R89" t="s">
        <v>8312</v>
      </c>
      <c r="S89" s="12">
        <f t="shared" si="6"/>
        <v>40322.331053240741</v>
      </c>
      <c r="T89" s="12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5"/>
        <v>103</v>
      </c>
      <c r="P90" s="8">
        <f t="shared" si="4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5"/>
        <v>115</v>
      </c>
      <c r="P91" s="8">
        <f t="shared" si="4"/>
        <v>123.28571428571429</v>
      </c>
      <c r="Q91" t="s">
        <v>8310</v>
      </c>
      <c r="R91" t="s">
        <v>8312</v>
      </c>
      <c r="S91" s="12">
        <f t="shared" si="6"/>
        <v>41402.543888888882</v>
      </c>
      <c r="T91" s="12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5"/>
        <v>100</v>
      </c>
      <c r="P92" s="8">
        <f t="shared" si="4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5"/>
        <v>120</v>
      </c>
      <c r="P93" s="8">
        <f t="shared" si="4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5"/>
        <v>105</v>
      </c>
      <c r="P94" s="8">
        <f t="shared" si="4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5"/>
        <v>111</v>
      </c>
      <c r="P95" s="8">
        <f t="shared" si="4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5"/>
        <v>104</v>
      </c>
      <c r="P96" s="8">
        <f t="shared" si="4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5"/>
        <v>131</v>
      </c>
      <c r="P97" s="8">
        <f t="shared" si="4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5"/>
        <v>115</v>
      </c>
      <c r="P98" s="8">
        <f t="shared" si="4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5"/>
        <v>106</v>
      </c>
      <c r="P99" s="8">
        <f t="shared" si="4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5"/>
        <v>106</v>
      </c>
      <c r="P100" s="8">
        <f t="shared" si="4"/>
        <v>56.666666666666664</v>
      </c>
      <c r="Q100" t="s">
        <v>8310</v>
      </c>
      <c r="R100" t="s">
        <v>8312</v>
      </c>
      <c r="S100" s="12">
        <f t="shared" si="6"/>
        <v>41214.586504629631</v>
      </c>
      <c r="T100" s="12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5"/>
        <v>106</v>
      </c>
      <c r="P101" s="8">
        <f t="shared" si="4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5"/>
        <v>100</v>
      </c>
      <c r="P102" s="8">
        <f t="shared" si="4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5"/>
        <v>100</v>
      </c>
      <c r="P103" s="8">
        <f t="shared" si="4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5"/>
        <v>128</v>
      </c>
      <c r="P104" s="8">
        <f t="shared" si="4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5"/>
        <v>105</v>
      </c>
      <c r="P105" s="8">
        <f t="shared" si="4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5"/>
        <v>120</v>
      </c>
      <c r="P106" s="8">
        <f t="shared" si="4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5"/>
        <v>107</v>
      </c>
      <c r="P107" s="8">
        <f t="shared" si="4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5"/>
        <v>101</v>
      </c>
      <c r="P108" s="8">
        <f t="shared" si="4"/>
        <v>186.11111111111111</v>
      </c>
      <c r="Q108" t="s">
        <v>8310</v>
      </c>
      <c r="R108" t="s">
        <v>8312</v>
      </c>
      <c r="S108" s="12">
        <f t="shared" si="6"/>
        <v>40987.568298611106</v>
      </c>
      <c r="T108" s="12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5"/>
        <v>102</v>
      </c>
      <c r="P109" s="8">
        <f t="shared" si="4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5"/>
        <v>247</v>
      </c>
      <c r="P110" s="8">
        <f t="shared" si="4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5"/>
        <v>220</v>
      </c>
      <c r="P111" s="8">
        <f t="shared" si="4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5"/>
        <v>131</v>
      </c>
      <c r="P112" s="8">
        <f t="shared" si="4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5"/>
        <v>155</v>
      </c>
      <c r="P113" s="8">
        <f t="shared" si="4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5"/>
        <v>104</v>
      </c>
      <c r="P114" s="8">
        <f t="shared" si="4"/>
        <v>64.197530864197532</v>
      </c>
      <c r="Q114" t="s">
        <v>8310</v>
      </c>
      <c r="R114" t="s">
        <v>8312</v>
      </c>
      <c r="S114" s="12">
        <f t="shared" si="6"/>
        <v>41717.834699074076</v>
      </c>
      <c r="T114" s="12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5"/>
        <v>141</v>
      </c>
      <c r="P115" s="8">
        <f t="shared" si="4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5"/>
        <v>103</v>
      </c>
      <c r="P116" s="8">
        <f t="shared" si="4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5"/>
        <v>140</v>
      </c>
      <c r="P117" s="8">
        <f t="shared" si="4"/>
        <v>28.727272727272727</v>
      </c>
      <c r="Q117" t="s">
        <v>8310</v>
      </c>
      <c r="R117" t="s">
        <v>8312</v>
      </c>
      <c r="S117" s="12">
        <f t="shared" si="6"/>
        <v>40918.530601851853</v>
      </c>
      <c r="T117" s="12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5"/>
        <v>114</v>
      </c>
      <c r="P118" s="8">
        <f t="shared" si="4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5"/>
        <v>100</v>
      </c>
      <c r="P119" s="8">
        <f t="shared" si="4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5"/>
        <v>113</v>
      </c>
      <c r="P120" s="8">
        <f t="shared" si="4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5"/>
        <v>105</v>
      </c>
      <c r="P121" s="8">
        <f t="shared" si="4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5"/>
        <v>0</v>
      </c>
      <c r="P122" s="8">
        <f t="shared" si="4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5"/>
        <v>0</v>
      </c>
      <c r="P123" s="8">
        <f t="shared" si="4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5"/>
        <v>0</v>
      </c>
      <c r="P124" s="8">
        <f t="shared" si="4"/>
        <v>0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5"/>
        <v>0</v>
      </c>
      <c r="P125" s="8">
        <f t="shared" si="4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5"/>
        <v>0</v>
      </c>
      <c r="P126" s="8">
        <f t="shared" si="4"/>
        <v>0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5"/>
        <v>14</v>
      </c>
      <c r="P127" s="8">
        <f t="shared" si="4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5"/>
        <v>6</v>
      </c>
      <c r="P128" s="8">
        <f t="shared" si="4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5"/>
        <v>2</v>
      </c>
      <c r="P129" s="8">
        <f t="shared" si="4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5"/>
        <v>2</v>
      </c>
      <c r="P130" s="8">
        <f t="shared" ref="P130:P193" si="8">IF(L130=0,0,E130/L130)</f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9">ROUND(100*E131/D131,0)</f>
        <v>0</v>
      </c>
      <c r="P131" s="8">
        <f t="shared" si="8"/>
        <v>0</v>
      </c>
      <c r="Q131" t="s">
        <v>8310</v>
      </c>
      <c r="R131" t="s">
        <v>8313</v>
      </c>
      <c r="S131" s="12">
        <f t="shared" ref="S131:S194" si="10">(J131/86400)+25569+(-5/24)</f>
        <v>41882.728969907403</v>
      </c>
      <c r="T131" s="12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9"/>
        <v>0</v>
      </c>
      <c r="P132" s="8">
        <f t="shared" si="8"/>
        <v>0</v>
      </c>
      <c r="Q132" t="s">
        <v>8310</v>
      </c>
      <c r="R132" t="s">
        <v>8313</v>
      </c>
      <c r="S132" s="12">
        <f t="shared" si="10"/>
        <v>41778.707083333335</v>
      </c>
      <c r="T132" s="12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9"/>
        <v>0</v>
      </c>
      <c r="P133" s="8">
        <f t="shared" si="8"/>
        <v>0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9"/>
        <v>10</v>
      </c>
      <c r="P134" s="8">
        <f t="shared" si="8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9"/>
        <v>0</v>
      </c>
      <c r="P135" s="8">
        <f t="shared" si="8"/>
        <v>0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9"/>
        <v>0</v>
      </c>
      <c r="P136" s="8">
        <f t="shared" si="8"/>
        <v>0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9"/>
        <v>13</v>
      </c>
      <c r="P137" s="8">
        <f t="shared" si="8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9"/>
        <v>0</v>
      </c>
      <c r="P138" s="8">
        <f t="shared" si="8"/>
        <v>0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9"/>
        <v>0</v>
      </c>
      <c r="P139" s="8">
        <f t="shared" si="8"/>
        <v>0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9"/>
        <v>3</v>
      </c>
      <c r="P140" s="8">
        <f t="shared" si="8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9"/>
        <v>100</v>
      </c>
      <c r="P141" s="8">
        <f t="shared" si="8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9"/>
        <v>0</v>
      </c>
      <c r="P142" s="8">
        <f t="shared" si="8"/>
        <v>0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9"/>
        <v>11</v>
      </c>
      <c r="P143" s="8">
        <f t="shared" si="8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9"/>
        <v>0</v>
      </c>
      <c r="P144" s="8">
        <f t="shared" si="8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9"/>
        <v>0</v>
      </c>
      <c r="P145" s="8">
        <f t="shared" si="8"/>
        <v>0</v>
      </c>
      <c r="Q145" t="s">
        <v>8310</v>
      </c>
      <c r="R145" t="s">
        <v>8313</v>
      </c>
      <c r="S145" s="12">
        <f t="shared" si="10"/>
        <v>42558.855810185181</v>
      </c>
      <c r="T145" s="12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9"/>
        <v>28</v>
      </c>
      <c r="P146" s="8">
        <f t="shared" si="8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9"/>
        <v>8</v>
      </c>
      <c r="P147" s="8">
        <f t="shared" si="8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9"/>
        <v>1</v>
      </c>
      <c r="P148" s="8">
        <f t="shared" si="8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9"/>
        <v>0</v>
      </c>
      <c r="P149" s="8">
        <f t="shared" si="8"/>
        <v>0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9"/>
        <v>0</v>
      </c>
      <c r="P150" s="8">
        <f t="shared" si="8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9"/>
        <v>1</v>
      </c>
      <c r="P151" s="8">
        <f t="shared" si="8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9"/>
        <v>23</v>
      </c>
      <c r="P152" s="8">
        <f t="shared" si="8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9"/>
        <v>0</v>
      </c>
      <c r="P153" s="8">
        <f t="shared" si="8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9"/>
        <v>0</v>
      </c>
      <c r="P154" s="8">
        <f t="shared" si="8"/>
        <v>15</v>
      </c>
      <c r="Q154" t="s">
        <v>8310</v>
      </c>
      <c r="R154" t="s">
        <v>8313</v>
      </c>
      <c r="S154" s="12">
        <f t="shared" si="10"/>
        <v>41874.869212962956</v>
      </c>
      <c r="T154" s="12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9"/>
        <v>1</v>
      </c>
      <c r="P155" s="8">
        <f t="shared" si="8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9"/>
        <v>3</v>
      </c>
      <c r="P156" s="8">
        <f t="shared" si="8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9"/>
        <v>0</v>
      </c>
      <c r="P157" s="8">
        <f t="shared" si="8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9"/>
        <v>5</v>
      </c>
      <c r="P158" s="8">
        <f t="shared" si="8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9"/>
        <v>0</v>
      </c>
      <c r="P159" s="8">
        <f t="shared" si="8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9"/>
        <v>0</v>
      </c>
      <c r="P160" s="8">
        <f t="shared" si="8"/>
        <v>0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9"/>
        <v>0</v>
      </c>
      <c r="P161" s="8">
        <f t="shared" si="8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9"/>
        <v>0</v>
      </c>
      <c r="P162" s="8">
        <f t="shared" si="8"/>
        <v>0</v>
      </c>
      <c r="Q162" t="s">
        <v>8310</v>
      </c>
      <c r="R162" t="s">
        <v>8314</v>
      </c>
      <c r="S162" s="12">
        <f t="shared" si="10"/>
        <v>42171.70475694444</v>
      </c>
      <c r="T162" s="12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9"/>
        <v>0</v>
      </c>
      <c r="P163" s="8">
        <f t="shared" si="8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9"/>
        <v>16</v>
      </c>
      <c r="P164" s="8">
        <f t="shared" si="8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9"/>
        <v>0</v>
      </c>
      <c r="P165" s="8">
        <f t="shared" si="8"/>
        <v>0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9"/>
        <v>1</v>
      </c>
      <c r="P166" s="8">
        <f t="shared" si="8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9"/>
        <v>0</v>
      </c>
      <c r="P167" s="8">
        <f t="shared" si="8"/>
        <v>0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9"/>
        <v>60</v>
      </c>
      <c r="P168" s="8">
        <f t="shared" si="8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9"/>
        <v>0</v>
      </c>
      <c r="P169" s="8">
        <f t="shared" si="8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9"/>
        <v>4</v>
      </c>
      <c r="P170" s="8">
        <f t="shared" si="8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9"/>
        <v>22</v>
      </c>
      <c r="P171" s="8">
        <f t="shared" si="8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9"/>
        <v>3</v>
      </c>
      <c r="P172" s="8">
        <f t="shared" si="8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9"/>
        <v>0</v>
      </c>
      <c r="P173" s="8">
        <f t="shared" si="8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9"/>
        <v>0</v>
      </c>
      <c r="P174" s="8">
        <f t="shared" si="8"/>
        <v>0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9"/>
        <v>0</v>
      </c>
      <c r="P175" s="8">
        <f t="shared" si="8"/>
        <v>0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9"/>
        <v>0</v>
      </c>
      <c r="P176" s="8">
        <f t="shared" si="8"/>
        <v>0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9"/>
        <v>6</v>
      </c>
      <c r="P177" s="8">
        <f t="shared" si="8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9"/>
        <v>0</v>
      </c>
      <c r="P178" s="8">
        <f t="shared" si="8"/>
        <v>0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9"/>
        <v>40</v>
      </c>
      <c r="P179" s="8">
        <f t="shared" si="8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9"/>
        <v>0</v>
      </c>
      <c r="P180" s="8">
        <f t="shared" si="8"/>
        <v>0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9"/>
        <v>20</v>
      </c>
      <c r="P181" s="8">
        <f t="shared" si="8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9"/>
        <v>33</v>
      </c>
      <c r="P182" s="8">
        <f t="shared" si="8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9"/>
        <v>21</v>
      </c>
      <c r="P183" s="8">
        <f t="shared" si="8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9"/>
        <v>0</v>
      </c>
      <c r="P184" s="8">
        <f t="shared" si="8"/>
        <v>0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9"/>
        <v>36</v>
      </c>
      <c r="P185" s="8">
        <f t="shared" si="8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9"/>
        <v>3</v>
      </c>
      <c r="P186" s="8">
        <f t="shared" si="8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9"/>
        <v>6</v>
      </c>
      <c r="P187" s="8">
        <f t="shared" si="8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9"/>
        <v>0</v>
      </c>
      <c r="P188" s="8">
        <f t="shared" si="8"/>
        <v>0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9"/>
        <v>16</v>
      </c>
      <c r="P189" s="8">
        <f t="shared" si="8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9"/>
        <v>0</v>
      </c>
      <c r="P190" s="8">
        <f t="shared" si="8"/>
        <v>0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9"/>
        <v>0</v>
      </c>
      <c r="P191" s="8">
        <f t="shared" si="8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9"/>
        <v>0</v>
      </c>
      <c r="P192" s="8">
        <f t="shared" si="8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9"/>
        <v>5</v>
      </c>
      <c r="P193" s="8">
        <f t="shared" si="8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9"/>
        <v>0</v>
      </c>
      <c r="P194" s="8">
        <f t="shared" ref="P194:P257" si="12">IF(L194=0,0,E194/L194)</f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3">ROUND(100*E195/D195,0)</f>
        <v>0</v>
      </c>
      <c r="P195" s="8">
        <f t="shared" si="12"/>
        <v>0</v>
      </c>
      <c r="Q195" t="s">
        <v>8310</v>
      </c>
      <c r="R195" t="s">
        <v>8314</v>
      </c>
      <c r="S195" s="12">
        <f t="shared" ref="S195:S258" si="14">(J195/86400)+25569+(-5/24)</f>
        <v>41911.726458333331</v>
      </c>
      <c r="T195" s="12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0</v>
      </c>
      <c r="P196" s="8">
        <f t="shared" si="12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 s="8">
        <f t="shared" si="12"/>
        <v>0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42</v>
      </c>
      <c r="P198" s="8">
        <f t="shared" si="12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10</v>
      </c>
      <c r="P199" s="8">
        <f t="shared" si="12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</v>
      </c>
      <c r="P200" s="8">
        <f t="shared" si="12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 s="8">
        <f t="shared" si="12"/>
        <v>0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26</v>
      </c>
      <c r="P202" s="8">
        <f t="shared" si="12"/>
        <v>87.308333333333337</v>
      </c>
      <c r="Q202" t="s">
        <v>8310</v>
      </c>
      <c r="R202" t="s">
        <v>8314</v>
      </c>
      <c r="S202" s="12">
        <f t="shared" si="14"/>
        <v>41866.875034722216</v>
      </c>
      <c r="T202" s="12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58</v>
      </c>
      <c r="P203" s="8">
        <f t="shared" si="12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 s="8">
        <f t="shared" si="12"/>
        <v>0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30</v>
      </c>
      <c r="P205" s="8">
        <f t="shared" si="12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51</v>
      </c>
      <c r="P206" s="8">
        <f t="shared" si="12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16</v>
      </c>
      <c r="P207" s="8">
        <f t="shared" si="12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 s="8">
        <f t="shared" si="12"/>
        <v>0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15</v>
      </c>
      <c r="P209" s="8">
        <f t="shared" si="12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 s="8">
        <f t="shared" si="12"/>
        <v>0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 s="8">
        <f t="shared" si="12"/>
        <v>0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25</v>
      </c>
      <c r="P212" s="8">
        <f t="shared" si="12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45</v>
      </c>
      <c r="P213" s="8">
        <f t="shared" si="12"/>
        <v>185.83333333333334</v>
      </c>
      <c r="Q213" t="s">
        <v>8310</v>
      </c>
      <c r="R213" t="s">
        <v>8314</v>
      </c>
      <c r="S213" s="12">
        <f t="shared" si="14"/>
        <v>42235.951585648145</v>
      </c>
      <c r="T213" s="12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0</v>
      </c>
      <c r="P214" s="8">
        <f t="shared" si="12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0</v>
      </c>
      <c r="P215" s="8">
        <f t="shared" si="12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0</v>
      </c>
      <c r="P216" s="8">
        <f t="shared" si="12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0</v>
      </c>
      <c r="P217" s="8">
        <f t="shared" si="12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56</v>
      </c>
      <c r="P218" s="8">
        <f t="shared" si="12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12</v>
      </c>
      <c r="P219" s="8">
        <f t="shared" si="12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</v>
      </c>
      <c r="P220" s="8">
        <f t="shared" si="12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18</v>
      </c>
      <c r="P221" s="8">
        <f t="shared" si="12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1</v>
      </c>
      <c r="P222" s="8">
        <f t="shared" si="12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 s="8">
        <f t="shared" si="12"/>
        <v>0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13</v>
      </c>
      <c r="P224" s="8">
        <f t="shared" si="12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 s="8">
        <f t="shared" si="12"/>
        <v>0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 s="8">
        <f t="shared" si="12"/>
        <v>0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 s="8">
        <f t="shared" si="12"/>
        <v>0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1</v>
      </c>
      <c r="P228" s="8">
        <f t="shared" si="12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 s="8">
        <f t="shared" si="12"/>
        <v>0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 s="8">
        <f t="shared" si="12"/>
        <v>0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 s="8">
        <f t="shared" si="12"/>
        <v>0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0</v>
      </c>
      <c r="P232" s="8">
        <f t="shared" si="12"/>
        <v>30</v>
      </c>
      <c r="Q232" t="s">
        <v>8310</v>
      </c>
      <c r="R232" t="s">
        <v>8314</v>
      </c>
      <c r="S232" s="12">
        <f t="shared" si="14"/>
        <v>42129.568877314814</v>
      </c>
      <c r="T232" s="12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 s="8">
        <f t="shared" si="12"/>
        <v>0</v>
      </c>
      <c r="Q233" t="s">
        <v>8310</v>
      </c>
      <c r="R233" t="s">
        <v>8314</v>
      </c>
      <c r="S233" s="12">
        <f t="shared" si="14"/>
        <v>42341.75059027777</v>
      </c>
      <c r="T233" s="12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3</v>
      </c>
      <c r="P234" s="8">
        <f t="shared" si="12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 s="8">
        <f t="shared" si="12"/>
        <v>0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40</v>
      </c>
      <c r="P236" s="8">
        <f t="shared" si="12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 s="8">
        <f t="shared" si="12"/>
        <v>0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 s="8">
        <f t="shared" si="12"/>
        <v>0</v>
      </c>
      <c r="Q238" t="s">
        <v>8310</v>
      </c>
      <c r="R238" t="s">
        <v>8314</v>
      </c>
      <c r="S238" s="12">
        <f t="shared" si="14"/>
        <v>42320.876145833332</v>
      </c>
      <c r="T238" s="12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0</v>
      </c>
      <c r="P239" s="8">
        <f t="shared" si="12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 s="8">
        <f t="shared" si="12"/>
        <v>0</v>
      </c>
      <c r="Q240" t="s">
        <v>8310</v>
      </c>
      <c r="R240" t="s">
        <v>8314</v>
      </c>
      <c r="S240" s="12">
        <f t="shared" si="14"/>
        <v>42713.754166666666</v>
      </c>
      <c r="T240" s="12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25</v>
      </c>
      <c r="P241" s="8">
        <f t="shared" si="12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108</v>
      </c>
      <c r="P242" s="8">
        <f t="shared" si="12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113</v>
      </c>
      <c r="P243" s="8">
        <f t="shared" si="12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113</v>
      </c>
      <c r="P244" s="8">
        <f t="shared" si="12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103</v>
      </c>
      <c r="P245" s="8">
        <f t="shared" si="12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114</v>
      </c>
      <c r="P246" s="8">
        <f t="shared" si="12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104</v>
      </c>
      <c r="P247" s="8">
        <f t="shared" si="12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305</v>
      </c>
      <c r="P248" s="8">
        <f t="shared" si="12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134</v>
      </c>
      <c r="P249" s="8">
        <f t="shared" si="12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101</v>
      </c>
      <c r="P250" s="8">
        <f t="shared" si="12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113</v>
      </c>
      <c r="P251" s="8">
        <f t="shared" si="12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106</v>
      </c>
      <c r="P252" s="8">
        <f t="shared" si="12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126</v>
      </c>
      <c r="P253" s="8">
        <f t="shared" si="12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185</v>
      </c>
      <c r="P254" s="8">
        <f t="shared" si="12"/>
        <v>85.444444444444443</v>
      </c>
      <c r="Q254" t="s">
        <v>8310</v>
      </c>
      <c r="R254" t="s">
        <v>8315</v>
      </c>
      <c r="S254" s="12">
        <f t="shared" si="14"/>
        <v>40266.454374999994</v>
      </c>
      <c r="T254" s="12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101</v>
      </c>
      <c r="P255" s="8">
        <f t="shared" si="12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117</v>
      </c>
      <c r="P256" s="8">
        <f t="shared" si="12"/>
        <v>89.38643312101911</v>
      </c>
      <c r="Q256" t="s">
        <v>8310</v>
      </c>
      <c r="R256" t="s">
        <v>8315</v>
      </c>
      <c r="S256" s="12">
        <f t="shared" si="14"/>
        <v>42263.744328703702</v>
      </c>
      <c r="T256" s="12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107</v>
      </c>
      <c r="P257" s="8">
        <f t="shared" si="12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3"/>
        <v>139</v>
      </c>
      <c r="P258" s="8">
        <f t="shared" ref="P258:P321" si="16">IF(L258=0,0,E258/L258)</f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7">ROUND(100*E259/D259,0)</f>
        <v>107</v>
      </c>
      <c r="P259" s="8">
        <f t="shared" si="16"/>
        <v>66.70405357142856</v>
      </c>
      <c r="Q259" t="s">
        <v>8310</v>
      </c>
      <c r="R259" t="s">
        <v>8315</v>
      </c>
      <c r="S259" s="12">
        <f t="shared" ref="S259:S322" si="18">(J259/86400)+25569+(-5/24)</f>
        <v>42479.418541666666</v>
      </c>
      <c r="T259" s="12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191</v>
      </c>
      <c r="P260" s="8">
        <f t="shared" si="16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132</v>
      </c>
      <c r="P261" s="8">
        <f t="shared" si="16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106</v>
      </c>
      <c r="P262" s="8">
        <f t="shared" si="16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107</v>
      </c>
      <c r="P263" s="8">
        <f t="shared" si="16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240</v>
      </c>
      <c r="P264" s="8">
        <f t="shared" si="16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118</v>
      </c>
      <c r="P265" s="8">
        <f t="shared" si="16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118</v>
      </c>
      <c r="P266" s="8">
        <f t="shared" si="16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111</v>
      </c>
      <c r="P267" s="8">
        <f t="shared" si="16"/>
        <v>95.775862068965523</v>
      </c>
      <c r="Q267" t="s">
        <v>8310</v>
      </c>
      <c r="R267" t="s">
        <v>8315</v>
      </c>
      <c r="S267" s="12">
        <f t="shared" si="18"/>
        <v>40267.03738425926</v>
      </c>
      <c r="T267" s="12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146</v>
      </c>
      <c r="P268" s="8">
        <f t="shared" si="16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132</v>
      </c>
      <c r="P269" s="8">
        <f t="shared" si="16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111</v>
      </c>
      <c r="P270" s="8">
        <f t="shared" si="16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147</v>
      </c>
      <c r="P271" s="8">
        <f t="shared" si="16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153</v>
      </c>
      <c r="P272" s="8">
        <f t="shared" si="16"/>
        <v>57.540983606557376</v>
      </c>
      <c r="Q272" t="s">
        <v>8310</v>
      </c>
      <c r="R272" t="s">
        <v>8315</v>
      </c>
      <c r="S272" s="12">
        <f t="shared" si="18"/>
        <v>40637.658217592594</v>
      </c>
      <c r="T272" s="12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105</v>
      </c>
      <c r="P273" s="8">
        <f t="shared" si="16"/>
        <v>109.42160278745645</v>
      </c>
      <c r="Q273" t="s">
        <v>8310</v>
      </c>
      <c r="R273" t="s">
        <v>8315</v>
      </c>
      <c r="S273" s="12">
        <f t="shared" si="18"/>
        <v>41611.891909722217</v>
      </c>
      <c r="T273" s="12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177</v>
      </c>
      <c r="P274" s="8">
        <f t="shared" si="16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108</v>
      </c>
      <c r="P275" s="8">
        <f t="shared" si="16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156</v>
      </c>
      <c r="P276" s="8">
        <f t="shared" si="16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108</v>
      </c>
      <c r="P277" s="8">
        <f t="shared" si="16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148</v>
      </c>
      <c r="P278" s="8">
        <f t="shared" si="16"/>
        <v>95.225806451612897</v>
      </c>
      <c r="Q278" t="s">
        <v>8310</v>
      </c>
      <c r="R278" t="s">
        <v>8315</v>
      </c>
      <c r="S278" s="12">
        <f t="shared" si="18"/>
        <v>40966.873541666668</v>
      </c>
      <c r="T278" s="12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110</v>
      </c>
      <c r="P279" s="8">
        <f t="shared" si="16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150</v>
      </c>
      <c r="P280" s="8">
        <f t="shared" si="16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157</v>
      </c>
      <c r="P281" s="8">
        <f t="shared" si="16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156</v>
      </c>
      <c r="P282" s="8">
        <f t="shared" si="16"/>
        <v>54.748948106591868</v>
      </c>
      <c r="Q282" t="s">
        <v>8310</v>
      </c>
      <c r="R282" t="s">
        <v>8315</v>
      </c>
      <c r="S282" s="12">
        <f t="shared" si="18"/>
        <v>41744.382349537038</v>
      </c>
      <c r="T282" s="12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121</v>
      </c>
      <c r="P283" s="8">
        <f t="shared" si="16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101</v>
      </c>
      <c r="P284" s="8">
        <f t="shared" si="16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114</v>
      </c>
      <c r="P285" s="8">
        <f t="shared" si="16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105</v>
      </c>
      <c r="P286" s="8">
        <f t="shared" si="16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229</v>
      </c>
      <c r="P287" s="8">
        <f t="shared" si="16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109</v>
      </c>
      <c r="P288" s="8">
        <f t="shared" si="16"/>
        <v>121.28148148148148</v>
      </c>
      <c r="Q288" t="s">
        <v>8310</v>
      </c>
      <c r="R288" t="s">
        <v>8315</v>
      </c>
      <c r="S288" s="12">
        <f t="shared" si="18"/>
        <v>41313.607916666668</v>
      </c>
      <c r="T288" s="12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176</v>
      </c>
      <c r="P289" s="8">
        <f t="shared" si="16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103</v>
      </c>
      <c r="P290" s="8">
        <f t="shared" si="16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105</v>
      </c>
      <c r="P291" s="8">
        <f t="shared" si="16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107</v>
      </c>
      <c r="P292" s="8">
        <f t="shared" si="16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120</v>
      </c>
      <c r="P293" s="8">
        <f t="shared" si="16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102</v>
      </c>
      <c r="P294" s="8">
        <f t="shared" si="16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101</v>
      </c>
      <c r="P295" s="8">
        <f t="shared" si="16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100</v>
      </c>
      <c r="P296" s="8">
        <f t="shared" si="16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133</v>
      </c>
      <c r="P297" s="8">
        <f t="shared" si="16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119</v>
      </c>
      <c r="P298" s="8">
        <f t="shared" si="16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101</v>
      </c>
      <c r="P299" s="8">
        <f t="shared" si="16"/>
        <v>141.74647887323943</v>
      </c>
      <c r="Q299" t="s">
        <v>8310</v>
      </c>
      <c r="R299" t="s">
        <v>8315</v>
      </c>
      <c r="S299" s="12">
        <f t="shared" si="18"/>
        <v>42089.519687499997</v>
      </c>
      <c r="T299" s="12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109</v>
      </c>
      <c r="P300" s="8">
        <f t="shared" si="16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179</v>
      </c>
      <c r="P301" s="8">
        <f t="shared" si="16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102</v>
      </c>
      <c r="P302" s="8">
        <f t="shared" si="16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119</v>
      </c>
      <c r="P303" s="8">
        <f t="shared" si="16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100</v>
      </c>
      <c r="P304" s="8">
        <f t="shared" si="16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137</v>
      </c>
      <c r="P305" s="8">
        <f t="shared" si="16"/>
        <v>50.292682926829265</v>
      </c>
      <c r="Q305" t="s">
        <v>8310</v>
      </c>
      <c r="R305" t="s">
        <v>8315</v>
      </c>
      <c r="S305" s="12">
        <f t="shared" si="18"/>
        <v>41031.862800925919</v>
      </c>
      <c r="T305" s="12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232</v>
      </c>
      <c r="P306" s="8">
        <f t="shared" si="16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130</v>
      </c>
      <c r="P307" s="8">
        <f t="shared" si="16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293</v>
      </c>
      <c r="P308" s="8">
        <f t="shared" si="16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111</v>
      </c>
      <c r="P309" s="8">
        <f t="shared" si="16"/>
        <v>42.517361111111114</v>
      </c>
      <c r="Q309" t="s">
        <v>8310</v>
      </c>
      <c r="R309" t="s">
        <v>8315</v>
      </c>
      <c r="S309" s="12">
        <f t="shared" si="18"/>
        <v>41282.736122685186</v>
      </c>
      <c r="T309" s="12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106</v>
      </c>
      <c r="P310" s="8">
        <f t="shared" si="16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119</v>
      </c>
      <c r="P311" s="8">
        <f t="shared" si="16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104</v>
      </c>
      <c r="P312" s="8">
        <f t="shared" si="16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104</v>
      </c>
      <c r="P313" s="8">
        <f t="shared" si="16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112</v>
      </c>
      <c r="P314" s="8">
        <f t="shared" si="16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105</v>
      </c>
      <c r="P315" s="8">
        <f t="shared" si="16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385</v>
      </c>
      <c r="P316" s="8">
        <f t="shared" si="16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101</v>
      </c>
      <c r="P317" s="8">
        <f t="shared" si="16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114</v>
      </c>
      <c r="P318" s="8">
        <f t="shared" si="16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101</v>
      </c>
      <c r="P319" s="8">
        <f t="shared" si="16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283</v>
      </c>
      <c r="P320" s="8">
        <f t="shared" si="16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113</v>
      </c>
      <c r="P321" s="8">
        <f t="shared" si="16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7"/>
        <v>107</v>
      </c>
      <c r="P322" s="8">
        <f t="shared" ref="P322:P385" si="20">IF(L322=0,0,E322/L322)</f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1">ROUND(100*E323/D323,0)</f>
        <v>103</v>
      </c>
      <c r="P323" s="8">
        <f t="shared" si="20"/>
        <v>106.62314540059347</v>
      </c>
      <c r="Q323" t="s">
        <v>8310</v>
      </c>
      <c r="R323" t="s">
        <v>8315</v>
      </c>
      <c r="S323" s="12">
        <f t="shared" ref="S323:S386" si="22">(J323/86400)+25569+(-5/24)</f>
        <v>42647.238263888888</v>
      </c>
      <c r="T323" s="12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108</v>
      </c>
      <c r="P324" s="8">
        <f t="shared" si="20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123</v>
      </c>
      <c r="P325" s="8">
        <f t="shared" si="20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102</v>
      </c>
      <c r="P326" s="8">
        <f t="shared" si="20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104</v>
      </c>
      <c r="P327" s="8">
        <f t="shared" si="20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113</v>
      </c>
      <c r="P328" s="8">
        <f t="shared" si="20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136</v>
      </c>
      <c r="P329" s="8">
        <f t="shared" si="20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104</v>
      </c>
      <c r="P330" s="8">
        <f t="shared" si="20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106</v>
      </c>
      <c r="P331" s="8">
        <f t="shared" si="20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102</v>
      </c>
      <c r="P332" s="8">
        <f t="shared" si="20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107</v>
      </c>
      <c r="P333" s="8">
        <f t="shared" si="20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113</v>
      </c>
      <c r="P334" s="8">
        <f t="shared" si="20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125</v>
      </c>
      <c r="P335" s="8">
        <f t="shared" si="20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101</v>
      </c>
      <c r="P336" s="8">
        <f t="shared" si="20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103</v>
      </c>
      <c r="P337" s="8">
        <f t="shared" si="20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117</v>
      </c>
      <c r="P338" s="8">
        <f t="shared" si="20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101</v>
      </c>
      <c r="P339" s="8">
        <f t="shared" si="20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110</v>
      </c>
      <c r="P340" s="8">
        <f t="shared" si="20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108</v>
      </c>
      <c r="P341" s="8">
        <f t="shared" si="20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125</v>
      </c>
      <c r="P342" s="8">
        <f t="shared" si="20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107</v>
      </c>
      <c r="P343" s="8">
        <f t="shared" si="20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100</v>
      </c>
      <c r="P344" s="8">
        <f t="shared" si="20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102</v>
      </c>
      <c r="P345" s="8">
        <f t="shared" si="20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102</v>
      </c>
      <c r="P346" s="8">
        <f t="shared" si="20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123</v>
      </c>
      <c r="P347" s="8">
        <f t="shared" si="20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170</v>
      </c>
      <c r="P348" s="8">
        <f t="shared" si="20"/>
        <v>90.579148936170213</v>
      </c>
      <c r="Q348" t="s">
        <v>8310</v>
      </c>
      <c r="R348" t="s">
        <v>8315</v>
      </c>
      <c r="S348" s="12">
        <f t="shared" si="22"/>
        <v>42261.291909722218</v>
      </c>
      <c r="T348" s="12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112</v>
      </c>
      <c r="P349" s="8">
        <f t="shared" si="20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103</v>
      </c>
      <c r="P350" s="8">
        <f t="shared" si="20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107</v>
      </c>
      <c r="P351" s="8">
        <f t="shared" si="20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115</v>
      </c>
      <c r="P352" s="8">
        <f t="shared" si="20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127</v>
      </c>
      <c r="P353" s="8">
        <f t="shared" si="20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117</v>
      </c>
      <c r="P354" s="8">
        <f t="shared" si="20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109</v>
      </c>
      <c r="P355" s="8">
        <f t="shared" si="20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104</v>
      </c>
      <c r="P356" s="8">
        <f t="shared" si="20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116</v>
      </c>
      <c r="P357" s="8">
        <f t="shared" si="20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103</v>
      </c>
      <c r="P358" s="8">
        <f t="shared" si="20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174</v>
      </c>
      <c r="P359" s="8">
        <f t="shared" si="20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103</v>
      </c>
      <c r="P360" s="8">
        <f t="shared" si="20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105</v>
      </c>
      <c r="P361" s="8">
        <f t="shared" si="20"/>
        <v>84.023178807947019</v>
      </c>
      <c r="Q361" t="s">
        <v>8310</v>
      </c>
      <c r="R361" t="s">
        <v>8315</v>
      </c>
      <c r="S361" s="12">
        <f t="shared" si="22"/>
        <v>41934.86215277778</v>
      </c>
      <c r="T361" s="12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101</v>
      </c>
      <c r="P362" s="8">
        <f t="shared" si="20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111</v>
      </c>
      <c r="P363" s="8">
        <f t="shared" si="20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124</v>
      </c>
      <c r="P364" s="8">
        <f t="shared" si="20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101</v>
      </c>
      <c r="P365" s="8">
        <f t="shared" si="20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110</v>
      </c>
      <c r="P366" s="8">
        <f t="shared" si="20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104</v>
      </c>
      <c r="P367" s="8">
        <f t="shared" si="20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101</v>
      </c>
      <c r="P368" s="8">
        <f t="shared" si="20"/>
        <v>287.31343283582089</v>
      </c>
      <c r="Q368" t="s">
        <v>8310</v>
      </c>
      <c r="R368" t="s">
        <v>8315</v>
      </c>
      <c r="S368" s="12">
        <f t="shared" si="22"/>
        <v>41019.584699074076</v>
      </c>
      <c r="T368" s="12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103</v>
      </c>
      <c r="P369" s="8">
        <f t="shared" si="20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104</v>
      </c>
      <c r="P370" s="8">
        <f t="shared" si="20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110</v>
      </c>
      <c r="P371" s="8">
        <f t="shared" si="20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122</v>
      </c>
      <c r="P372" s="8">
        <f t="shared" si="20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114</v>
      </c>
      <c r="P373" s="8">
        <f t="shared" si="20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125</v>
      </c>
      <c r="P374" s="8">
        <f t="shared" si="20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107</v>
      </c>
      <c r="P375" s="8">
        <f t="shared" si="20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131</v>
      </c>
      <c r="P376" s="8">
        <f t="shared" si="20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120</v>
      </c>
      <c r="P377" s="8">
        <f t="shared" si="20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106</v>
      </c>
      <c r="P378" s="8">
        <f t="shared" si="20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114</v>
      </c>
      <c r="P379" s="8">
        <f t="shared" si="20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112</v>
      </c>
      <c r="P380" s="8">
        <f t="shared" si="20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116</v>
      </c>
      <c r="P381" s="8">
        <f t="shared" si="20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142</v>
      </c>
      <c r="P382" s="8">
        <f t="shared" si="20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105</v>
      </c>
      <c r="P383" s="8">
        <f t="shared" si="20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256</v>
      </c>
      <c r="P384" s="8">
        <f t="shared" si="20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207</v>
      </c>
      <c r="P385" s="8">
        <f t="shared" si="20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1"/>
        <v>112</v>
      </c>
      <c r="P386" s="8">
        <f t="shared" ref="P386:P449" si="24">IF(L386=0,0,E386/L386)</f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5">ROUND(100*E387/D387,0)</f>
        <v>106</v>
      </c>
      <c r="P387" s="8">
        <f t="shared" si="24"/>
        <v>111.79535864978902</v>
      </c>
      <c r="Q387" t="s">
        <v>8310</v>
      </c>
      <c r="R387" t="s">
        <v>8315</v>
      </c>
      <c r="S387" s="12">
        <f t="shared" ref="S387:S450" si="26">(J387/86400)+25569+(-5/24)</f>
        <v>41934.376168981478</v>
      </c>
      <c r="T387" s="12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100</v>
      </c>
      <c r="P388" s="8">
        <f t="shared" si="24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214</v>
      </c>
      <c r="P389" s="8">
        <f t="shared" si="24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126</v>
      </c>
      <c r="P390" s="8">
        <f t="shared" si="24"/>
        <v>88.845070422535215</v>
      </c>
      <c r="Q390" t="s">
        <v>8310</v>
      </c>
      <c r="R390" t="s">
        <v>8315</v>
      </c>
      <c r="S390" s="12">
        <f t="shared" si="26"/>
        <v>42548.86782407407</v>
      </c>
      <c r="T390" s="12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182</v>
      </c>
      <c r="P391" s="8">
        <f t="shared" si="24"/>
        <v>81.75107284768211</v>
      </c>
      <c r="Q391" t="s">
        <v>8310</v>
      </c>
      <c r="R391" t="s">
        <v>8315</v>
      </c>
      <c r="S391" s="12">
        <f t="shared" si="26"/>
        <v>41673.854745370372</v>
      </c>
      <c r="T391" s="12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100</v>
      </c>
      <c r="P392" s="8">
        <f t="shared" si="24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101</v>
      </c>
      <c r="P393" s="8">
        <f t="shared" si="24"/>
        <v>104.25906735751295</v>
      </c>
      <c r="Q393" t="s">
        <v>8310</v>
      </c>
      <c r="R393" t="s">
        <v>8315</v>
      </c>
      <c r="S393" s="12">
        <f t="shared" si="26"/>
        <v>40864.833923611106</v>
      </c>
      <c r="T393" s="12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101</v>
      </c>
      <c r="P394" s="8">
        <f t="shared" si="24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110</v>
      </c>
      <c r="P395" s="8">
        <f t="shared" si="24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112</v>
      </c>
      <c r="P396" s="8">
        <f t="shared" si="24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108</v>
      </c>
      <c r="P397" s="8">
        <f t="shared" si="24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107</v>
      </c>
      <c r="P398" s="8">
        <f t="shared" si="24"/>
        <v>81.632653061224488</v>
      </c>
      <c r="Q398" t="s">
        <v>8310</v>
      </c>
      <c r="R398" t="s">
        <v>8315</v>
      </c>
      <c r="S398" s="12">
        <f t="shared" si="26"/>
        <v>41082.356550925928</v>
      </c>
      <c r="T398" s="12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104</v>
      </c>
      <c r="P399" s="8">
        <f t="shared" si="24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125</v>
      </c>
      <c r="P400" s="8">
        <f t="shared" si="24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107</v>
      </c>
      <c r="P401" s="8">
        <f t="shared" si="24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112</v>
      </c>
      <c r="P402" s="8">
        <f t="shared" si="24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104</v>
      </c>
      <c r="P403" s="8">
        <f t="shared" si="24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142</v>
      </c>
      <c r="P404" s="8">
        <f t="shared" si="24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105</v>
      </c>
      <c r="P405" s="8">
        <f t="shared" si="24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103</v>
      </c>
      <c r="P406" s="8">
        <f t="shared" si="24"/>
        <v>133.14391143911439</v>
      </c>
      <c r="Q406" t="s">
        <v>8310</v>
      </c>
      <c r="R406" t="s">
        <v>8315</v>
      </c>
      <c r="S406" s="12">
        <f t="shared" si="26"/>
        <v>41646.419699074067</v>
      </c>
      <c r="T406" s="12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108</v>
      </c>
      <c r="P407" s="8">
        <f t="shared" si="24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108</v>
      </c>
      <c r="P408" s="8">
        <f t="shared" si="24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102</v>
      </c>
      <c r="P409" s="8">
        <f t="shared" si="24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101</v>
      </c>
      <c r="P410" s="8">
        <f t="shared" si="24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137</v>
      </c>
      <c r="P411" s="8">
        <f t="shared" si="24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128</v>
      </c>
      <c r="P412" s="8">
        <f t="shared" si="24"/>
        <v>183.28571428571428</v>
      </c>
      <c r="Q412" t="s">
        <v>8310</v>
      </c>
      <c r="R412" t="s">
        <v>8315</v>
      </c>
      <c r="S412" s="12">
        <f t="shared" si="26"/>
        <v>42113.773113425923</v>
      </c>
      <c r="T412" s="12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101</v>
      </c>
      <c r="P413" s="8">
        <f t="shared" si="24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127</v>
      </c>
      <c r="P414" s="8">
        <f t="shared" si="24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105</v>
      </c>
      <c r="P415" s="8">
        <f t="shared" si="24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103</v>
      </c>
      <c r="P416" s="8">
        <f t="shared" si="24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102</v>
      </c>
      <c r="P417" s="8">
        <f t="shared" si="24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120</v>
      </c>
      <c r="P418" s="8">
        <f t="shared" si="24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100</v>
      </c>
      <c r="P419" s="8">
        <f t="shared" si="24"/>
        <v>202.42307692307693</v>
      </c>
      <c r="Q419" t="s">
        <v>8310</v>
      </c>
      <c r="R419" t="s">
        <v>8315</v>
      </c>
      <c r="S419" s="12">
        <f t="shared" si="26"/>
        <v>41360.762268518512</v>
      </c>
      <c r="T419" s="12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101</v>
      </c>
      <c r="P420" s="8">
        <f t="shared" si="24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100</v>
      </c>
      <c r="P421" s="8">
        <f t="shared" si="24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0</v>
      </c>
      <c r="P422" s="8">
        <f t="shared" si="24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</v>
      </c>
      <c r="P423" s="8">
        <f t="shared" si="24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</v>
      </c>
      <c r="P424" s="8">
        <f t="shared" si="24"/>
        <v>35.833333333333336</v>
      </c>
      <c r="Q424" t="s">
        <v>8310</v>
      </c>
      <c r="R424" t="s">
        <v>8316</v>
      </c>
      <c r="S424" s="12">
        <f t="shared" si="26"/>
        <v>41863.052048611113</v>
      </c>
      <c r="T424" s="12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1</v>
      </c>
      <c r="P425" s="8">
        <f t="shared" si="24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7</v>
      </c>
      <c r="P426" s="8">
        <f t="shared" si="24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0</v>
      </c>
      <c r="P427" s="8">
        <f t="shared" si="24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</v>
      </c>
      <c r="P428" s="8">
        <f t="shared" si="24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 s="8">
        <f t="shared" si="24"/>
        <v>0</v>
      </c>
      <c r="Q429" t="s">
        <v>8310</v>
      </c>
      <c r="R429" t="s">
        <v>8316</v>
      </c>
      <c r="S429" s="12">
        <f t="shared" si="26"/>
        <v>42285.700694444444</v>
      </c>
      <c r="T429" s="12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6</v>
      </c>
      <c r="P430" s="8">
        <f t="shared" si="24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 s="8">
        <f t="shared" si="24"/>
        <v>0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</v>
      </c>
      <c r="P432" s="8">
        <f t="shared" si="24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14</v>
      </c>
      <c r="P433" s="8">
        <f t="shared" si="24"/>
        <v>51.875</v>
      </c>
      <c r="Q433" t="s">
        <v>8310</v>
      </c>
      <c r="R433" t="s">
        <v>8316</v>
      </c>
      <c r="S433" s="12">
        <f t="shared" si="26"/>
        <v>42526.662997685184</v>
      </c>
      <c r="T433" s="12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10</v>
      </c>
      <c r="P434" s="8">
        <f t="shared" si="24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 s="8">
        <f t="shared" si="24"/>
        <v>0</v>
      </c>
      <c r="Q435" t="s">
        <v>8310</v>
      </c>
      <c r="R435" t="s">
        <v>8316</v>
      </c>
      <c r="S435" s="12">
        <f t="shared" si="26"/>
        <v>42228.421550925923</v>
      </c>
      <c r="T435" s="12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</v>
      </c>
      <c r="P436" s="8">
        <f t="shared" si="24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0</v>
      </c>
      <c r="P437" s="8">
        <f t="shared" si="24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 s="8">
        <f t="shared" si="24"/>
        <v>0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 s="8">
        <f t="shared" si="24"/>
        <v>0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</v>
      </c>
      <c r="P440" s="8">
        <f t="shared" si="24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 s="8">
        <f t="shared" si="24"/>
        <v>0</v>
      </c>
      <c r="Q441" t="s">
        <v>8310</v>
      </c>
      <c r="R441" t="s">
        <v>8316</v>
      </c>
      <c r="S441" s="12">
        <f t="shared" si="26"/>
        <v>41919.553449074076</v>
      </c>
      <c r="T441" s="12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0</v>
      </c>
      <c r="P442" s="8">
        <f t="shared" si="24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 s="8">
        <f t="shared" si="24"/>
        <v>0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39</v>
      </c>
      <c r="P444" s="8">
        <f t="shared" si="24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0</v>
      </c>
      <c r="P445" s="8">
        <f t="shared" si="24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</v>
      </c>
      <c r="P446" s="8">
        <f t="shared" si="24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0</v>
      </c>
      <c r="P447" s="8">
        <f t="shared" si="24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</v>
      </c>
      <c r="P448" s="8">
        <f t="shared" si="24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0</v>
      </c>
      <c r="P449" s="8">
        <f t="shared" si="24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5"/>
        <v>3</v>
      </c>
      <c r="P450" s="8">
        <f t="shared" ref="P450:P513" si="28">IF(L450=0,0,E450/L450)</f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9">ROUND(100*E451/D451,0)</f>
        <v>2</v>
      </c>
      <c r="P451" s="8">
        <f t="shared" si="28"/>
        <v>9</v>
      </c>
      <c r="Q451" t="s">
        <v>8310</v>
      </c>
      <c r="R451" t="s">
        <v>8316</v>
      </c>
      <c r="S451" s="12">
        <f t="shared" ref="S451:S514" si="30">(J451/86400)+25569+(-5/24)</f>
        <v>41534.359780092593</v>
      </c>
      <c r="T451" s="12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9"/>
        <v>1</v>
      </c>
      <c r="P452" s="8">
        <f t="shared" si="28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9"/>
        <v>0</v>
      </c>
      <c r="P453" s="8">
        <f t="shared" si="28"/>
        <v>0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9"/>
        <v>64</v>
      </c>
      <c r="P454" s="8">
        <f t="shared" si="28"/>
        <v>40</v>
      </c>
      <c r="Q454" t="s">
        <v>8310</v>
      </c>
      <c r="R454" t="s">
        <v>8316</v>
      </c>
      <c r="S454" s="12">
        <f t="shared" si="30"/>
        <v>42107.49554398148</v>
      </c>
      <c r="T454" s="12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9"/>
        <v>0</v>
      </c>
      <c r="P455" s="8">
        <f t="shared" si="28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9"/>
        <v>1</v>
      </c>
      <c r="P456" s="8">
        <f t="shared" si="28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9"/>
        <v>0</v>
      </c>
      <c r="P457" s="8">
        <f t="shared" si="28"/>
        <v>22.5</v>
      </c>
      <c r="Q457" t="s">
        <v>8310</v>
      </c>
      <c r="R457" t="s">
        <v>8316</v>
      </c>
      <c r="S457" s="12">
        <f t="shared" si="30"/>
        <v>40970.794236111113</v>
      </c>
      <c r="T457" s="12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9"/>
        <v>1</v>
      </c>
      <c r="P458" s="8">
        <f t="shared" si="28"/>
        <v>20.333333333333332</v>
      </c>
      <c r="Q458" t="s">
        <v>8310</v>
      </c>
      <c r="R458" t="s">
        <v>8316</v>
      </c>
      <c r="S458" s="12">
        <f t="shared" si="30"/>
        <v>41547.486122685186</v>
      </c>
      <c r="T458" s="12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9"/>
        <v>0</v>
      </c>
      <c r="P459" s="8">
        <f t="shared" si="28"/>
        <v>0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9"/>
        <v>8</v>
      </c>
      <c r="P460" s="8">
        <f t="shared" si="28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9"/>
        <v>0</v>
      </c>
      <c r="P461" s="8">
        <f t="shared" si="28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9"/>
        <v>0</v>
      </c>
      <c r="P462" s="8">
        <f t="shared" si="28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9"/>
        <v>0</v>
      </c>
      <c r="P463" s="8">
        <f t="shared" si="28"/>
        <v>0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9"/>
        <v>0</v>
      </c>
      <c r="P464" s="8">
        <f t="shared" si="28"/>
        <v>0</v>
      </c>
      <c r="Q464" t="s">
        <v>8310</v>
      </c>
      <c r="R464" t="s">
        <v>8316</v>
      </c>
      <c r="S464" s="12">
        <f t="shared" si="30"/>
        <v>40704.918298611105</v>
      </c>
      <c r="T464" s="12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9"/>
        <v>2</v>
      </c>
      <c r="P465" s="8">
        <f t="shared" si="28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9"/>
        <v>0</v>
      </c>
      <c r="P466" s="8">
        <f t="shared" si="28"/>
        <v>1</v>
      </c>
      <c r="Q466" t="s">
        <v>8310</v>
      </c>
      <c r="R466" t="s">
        <v>8316</v>
      </c>
      <c r="S466" s="12">
        <f t="shared" si="30"/>
        <v>42488.640451388885</v>
      </c>
      <c r="T466" s="12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9"/>
        <v>27</v>
      </c>
      <c r="P467" s="8">
        <f t="shared" si="28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9"/>
        <v>1</v>
      </c>
      <c r="P468" s="8">
        <f t="shared" si="28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9"/>
        <v>22</v>
      </c>
      <c r="P469" s="8">
        <f t="shared" si="28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9"/>
        <v>0</v>
      </c>
      <c r="P470" s="8">
        <f t="shared" si="28"/>
        <v>0</v>
      </c>
      <c r="Q470" t="s">
        <v>8310</v>
      </c>
      <c r="R470" t="s">
        <v>8316</v>
      </c>
      <c r="S470" s="12">
        <f t="shared" si="30"/>
        <v>41040.959293981483</v>
      </c>
      <c r="T470" s="12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9"/>
        <v>0</v>
      </c>
      <c r="P471" s="8">
        <f t="shared" si="28"/>
        <v>0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9"/>
        <v>1</v>
      </c>
      <c r="P472" s="8">
        <f t="shared" si="28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9"/>
        <v>12</v>
      </c>
      <c r="P473" s="8">
        <f t="shared" si="28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9"/>
        <v>18</v>
      </c>
      <c r="P474" s="8">
        <f t="shared" si="28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9"/>
        <v>3</v>
      </c>
      <c r="P475" s="8">
        <f t="shared" si="28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9"/>
        <v>0</v>
      </c>
      <c r="P476" s="8">
        <f t="shared" si="28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9"/>
        <v>0</v>
      </c>
      <c r="P477" s="8">
        <f t="shared" si="28"/>
        <v>0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9"/>
        <v>2</v>
      </c>
      <c r="P478" s="8">
        <f t="shared" si="28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9"/>
        <v>0</v>
      </c>
      <c r="P479" s="8">
        <f t="shared" si="28"/>
        <v>0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9"/>
        <v>0</v>
      </c>
      <c r="P480" s="8">
        <f t="shared" si="28"/>
        <v>0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9"/>
        <v>33</v>
      </c>
      <c r="P481" s="8">
        <f t="shared" si="28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9"/>
        <v>19</v>
      </c>
      <c r="P482" s="8">
        <f t="shared" si="28"/>
        <v>55.457142857142856</v>
      </c>
      <c r="Q482" t="s">
        <v>8310</v>
      </c>
      <c r="R482" t="s">
        <v>8316</v>
      </c>
      <c r="S482" s="12">
        <f t="shared" si="30"/>
        <v>41465.29184027778</v>
      </c>
      <c r="T482" s="12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9"/>
        <v>6</v>
      </c>
      <c r="P483" s="8">
        <f t="shared" si="28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9"/>
        <v>0</v>
      </c>
      <c r="P484" s="8">
        <f t="shared" si="28"/>
        <v>10</v>
      </c>
      <c r="Q484" t="s">
        <v>8310</v>
      </c>
      <c r="R484" t="s">
        <v>8316</v>
      </c>
      <c r="S484" s="12">
        <f t="shared" si="30"/>
        <v>42447.688541666663</v>
      </c>
      <c r="T484" s="12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9"/>
        <v>50</v>
      </c>
      <c r="P485" s="8">
        <f t="shared" si="28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9"/>
        <v>0</v>
      </c>
      <c r="P486" s="8">
        <f t="shared" si="28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9"/>
        <v>22</v>
      </c>
      <c r="P487" s="8">
        <f t="shared" si="28"/>
        <v>66.520080000000007</v>
      </c>
      <c r="Q487" t="s">
        <v>8310</v>
      </c>
      <c r="R487" t="s">
        <v>8316</v>
      </c>
      <c r="S487" s="12">
        <f t="shared" si="30"/>
        <v>41381.297442129631</v>
      </c>
      <c r="T487" s="12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9"/>
        <v>0</v>
      </c>
      <c r="P488" s="8">
        <f t="shared" si="28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9"/>
        <v>0</v>
      </c>
      <c r="P489" s="8">
        <f t="shared" si="28"/>
        <v>0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9"/>
        <v>0</v>
      </c>
      <c r="P490" s="8">
        <f t="shared" si="28"/>
        <v>0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9"/>
        <v>0</v>
      </c>
      <c r="P491" s="8">
        <f t="shared" si="28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9"/>
        <v>0</v>
      </c>
      <c r="P492" s="8">
        <f t="shared" si="28"/>
        <v>0</v>
      </c>
      <c r="Q492" t="s">
        <v>8310</v>
      </c>
      <c r="R492" t="s">
        <v>8316</v>
      </c>
      <c r="S492" s="12">
        <f t="shared" si="30"/>
        <v>41113.760243055549</v>
      </c>
      <c r="T492" s="12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9"/>
        <v>0</v>
      </c>
      <c r="P493" s="8">
        <f t="shared" si="28"/>
        <v>0</v>
      </c>
      <c r="Q493" t="s">
        <v>8310</v>
      </c>
      <c r="R493" t="s">
        <v>8316</v>
      </c>
      <c r="S493" s="12">
        <f t="shared" si="30"/>
        <v>42366.774293981478</v>
      </c>
      <c r="T493" s="12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9"/>
        <v>0</v>
      </c>
      <c r="P494" s="8">
        <f t="shared" si="28"/>
        <v>0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9"/>
        <v>0</v>
      </c>
      <c r="P495" s="8">
        <f t="shared" si="28"/>
        <v>0</v>
      </c>
      <c r="Q495" t="s">
        <v>8310</v>
      </c>
      <c r="R495" t="s">
        <v>8316</v>
      </c>
      <c r="S495" s="12">
        <f t="shared" si="30"/>
        <v>42114.517800925925</v>
      </c>
      <c r="T495" s="12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9"/>
        <v>0</v>
      </c>
      <c r="P496" s="8">
        <f t="shared" si="28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9"/>
        <v>0</v>
      </c>
      <c r="P497" s="8">
        <f t="shared" si="28"/>
        <v>0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9"/>
        <v>0</v>
      </c>
      <c r="P498" s="8">
        <f t="shared" si="28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9"/>
        <v>1</v>
      </c>
      <c r="P499" s="8">
        <f t="shared" si="28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9"/>
        <v>5</v>
      </c>
      <c r="P500" s="8">
        <f t="shared" si="28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9"/>
        <v>10</v>
      </c>
      <c r="P501" s="8">
        <f t="shared" si="28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9"/>
        <v>3</v>
      </c>
      <c r="P502" s="8">
        <f t="shared" si="28"/>
        <v>53.75</v>
      </c>
      <c r="Q502" t="s">
        <v>8310</v>
      </c>
      <c r="R502" t="s">
        <v>8316</v>
      </c>
      <c r="S502" s="12">
        <f t="shared" si="30"/>
        <v>40247.677673611106</v>
      </c>
      <c r="T502" s="12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9"/>
        <v>0</v>
      </c>
      <c r="P503" s="8">
        <f t="shared" si="28"/>
        <v>0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9"/>
        <v>1</v>
      </c>
      <c r="P504" s="8">
        <f t="shared" si="28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9"/>
        <v>2</v>
      </c>
      <c r="P505" s="8">
        <f t="shared" si="28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9"/>
        <v>1</v>
      </c>
      <c r="P506" s="8">
        <f t="shared" si="28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9"/>
        <v>0</v>
      </c>
      <c r="P507" s="8">
        <f t="shared" si="28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9"/>
        <v>0</v>
      </c>
      <c r="P508" s="8">
        <f t="shared" si="28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9"/>
        <v>3</v>
      </c>
      <c r="P509" s="8">
        <f t="shared" si="28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9"/>
        <v>1</v>
      </c>
      <c r="P510" s="8">
        <f t="shared" si="28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9"/>
        <v>0</v>
      </c>
      <c r="P511" s="8">
        <f t="shared" si="28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9"/>
        <v>0</v>
      </c>
      <c r="P512" s="8">
        <f t="shared" si="28"/>
        <v>0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9"/>
        <v>3</v>
      </c>
      <c r="P513" s="8">
        <f t="shared" si="28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9"/>
        <v>0</v>
      </c>
      <c r="P514" s="8">
        <f t="shared" ref="P514:P577" si="32">IF(L514=0,0,E514/L514)</f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3">ROUND(100*E515/D515,0)</f>
        <v>14</v>
      </c>
      <c r="P515" s="8">
        <f t="shared" si="32"/>
        <v>102.38235294117646</v>
      </c>
      <c r="Q515" t="s">
        <v>8310</v>
      </c>
      <c r="R515" t="s">
        <v>8316</v>
      </c>
      <c r="S515" s="12">
        <f t="shared" ref="S515:S578" si="34">(J515/86400)+25569+(-5/24)</f>
        <v>42552.445659722223</v>
      </c>
      <c r="T515" s="12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3"/>
        <v>3</v>
      </c>
      <c r="P516" s="8">
        <f t="shared" si="32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3"/>
        <v>25</v>
      </c>
      <c r="P517" s="8">
        <f t="shared" si="32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3"/>
        <v>0</v>
      </c>
      <c r="P518" s="8">
        <f t="shared" si="32"/>
        <v>0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3"/>
        <v>1</v>
      </c>
      <c r="P519" s="8">
        <f t="shared" si="32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3"/>
        <v>0</v>
      </c>
      <c r="P520" s="8">
        <f t="shared" si="32"/>
        <v>0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3"/>
        <v>23</v>
      </c>
      <c r="P521" s="8">
        <f t="shared" si="32"/>
        <v>39.228571428571428</v>
      </c>
      <c r="Q521" t="s">
        <v>8310</v>
      </c>
      <c r="R521" t="s">
        <v>8316</v>
      </c>
      <c r="S521" s="12">
        <f t="shared" si="34"/>
        <v>41218.183113425919</v>
      </c>
      <c r="T521" s="12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3"/>
        <v>102</v>
      </c>
      <c r="P522" s="8">
        <f t="shared" si="32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3"/>
        <v>105</v>
      </c>
      <c r="P523" s="8">
        <f t="shared" si="32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3"/>
        <v>115</v>
      </c>
      <c r="P524" s="8">
        <f t="shared" si="32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3"/>
        <v>121</v>
      </c>
      <c r="P525" s="8">
        <f t="shared" si="32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3"/>
        <v>109</v>
      </c>
      <c r="P526" s="8">
        <f t="shared" si="32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3"/>
        <v>100</v>
      </c>
      <c r="P527" s="8">
        <f t="shared" si="32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3"/>
        <v>114</v>
      </c>
      <c r="P528" s="8">
        <f t="shared" si="32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3"/>
        <v>101</v>
      </c>
      <c r="P529" s="8">
        <f t="shared" si="32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3"/>
        <v>116</v>
      </c>
      <c r="P530" s="8">
        <f t="shared" si="32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3"/>
        <v>130</v>
      </c>
      <c r="P531" s="8">
        <f t="shared" si="32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3"/>
        <v>108</v>
      </c>
      <c r="P532" s="8">
        <f t="shared" si="32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3"/>
        <v>100</v>
      </c>
      <c r="P533" s="8">
        <f t="shared" si="32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3"/>
        <v>123</v>
      </c>
      <c r="P534" s="8">
        <f t="shared" si="32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3"/>
        <v>100</v>
      </c>
      <c r="P535" s="8">
        <f t="shared" si="32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3"/>
        <v>105</v>
      </c>
      <c r="P536" s="8">
        <f t="shared" si="32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3"/>
        <v>103</v>
      </c>
      <c r="P537" s="8">
        <f t="shared" si="32"/>
        <v>34.745762711864408</v>
      </c>
      <c r="Q537" t="s">
        <v>8317</v>
      </c>
      <c r="R537" t="s">
        <v>8318</v>
      </c>
      <c r="S537" s="12">
        <f t="shared" si="34"/>
        <v>42711.336863425924</v>
      </c>
      <c r="T537" s="12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3"/>
        <v>118</v>
      </c>
      <c r="P538" s="8">
        <f t="shared" si="32"/>
        <v>100.06410256410257</v>
      </c>
      <c r="Q538" t="s">
        <v>8317</v>
      </c>
      <c r="R538" t="s">
        <v>8318</v>
      </c>
      <c r="S538" s="12">
        <f t="shared" si="34"/>
        <v>42179.136655092589</v>
      </c>
      <c r="T538" s="12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3"/>
        <v>121</v>
      </c>
      <c r="P539" s="8">
        <f t="shared" si="32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3"/>
        <v>302</v>
      </c>
      <c r="P540" s="8">
        <f t="shared" si="32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3"/>
        <v>101</v>
      </c>
      <c r="P541" s="8">
        <f t="shared" si="32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3"/>
        <v>0</v>
      </c>
      <c r="P542" s="8">
        <f t="shared" si="32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3"/>
        <v>1</v>
      </c>
      <c r="P543" s="8">
        <f t="shared" si="32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3"/>
        <v>0</v>
      </c>
      <c r="P544" s="8">
        <f t="shared" si="32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3"/>
        <v>0</v>
      </c>
      <c r="P545" s="8">
        <f t="shared" si="32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3"/>
        <v>1</v>
      </c>
      <c r="P546" s="8">
        <f t="shared" si="32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3"/>
        <v>27</v>
      </c>
      <c r="P547" s="8">
        <f t="shared" si="32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3"/>
        <v>0</v>
      </c>
      <c r="P548" s="8">
        <f t="shared" si="32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3"/>
        <v>0</v>
      </c>
      <c r="P549" s="8">
        <f t="shared" si="32"/>
        <v>0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3"/>
        <v>0</v>
      </c>
      <c r="P550" s="8">
        <f t="shared" si="32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3"/>
        <v>3</v>
      </c>
      <c r="P551" s="8">
        <f t="shared" si="32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3"/>
        <v>1</v>
      </c>
      <c r="P552" s="8">
        <f t="shared" si="32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3"/>
        <v>5</v>
      </c>
      <c r="P553" s="8">
        <f t="shared" si="32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3"/>
        <v>0</v>
      </c>
      <c r="P554" s="8">
        <f t="shared" si="32"/>
        <v>0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3"/>
        <v>0</v>
      </c>
      <c r="P555" s="8">
        <f t="shared" si="32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3"/>
        <v>37</v>
      </c>
      <c r="P556" s="8">
        <f t="shared" si="32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3"/>
        <v>0</v>
      </c>
      <c r="P557" s="8">
        <f t="shared" si="32"/>
        <v>0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3"/>
        <v>3</v>
      </c>
      <c r="P558" s="8">
        <f t="shared" si="32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3"/>
        <v>1</v>
      </c>
      <c r="P559" s="8">
        <f t="shared" si="32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3"/>
        <v>0</v>
      </c>
      <c r="P560" s="8">
        <f t="shared" si="32"/>
        <v>0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3"/>
        <v>0</v>
      </c>
      <c r="P561" s="8">
        <f t="shared" si="32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3"/>
        <v>0</v>
      </c>
      <c r="P562" s="8">
        <f t="shared" si="32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3"/>
        <v>0</v>
      </c>
      <c r="P563" s="8">
        <f t="shared" si="32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3"/>
        <v>0</v>
      </c>
      <c r="P564" s="8">
        <f t="shared" si="32"/>
        <v>0</v>
      </c>
      <c r="Q564" t="s">
        <v>8319</v>
      </c>
      <c r="R564" t="s">
        <v>8320</v>
      </c>
      <c r="S564" s="12">
        <f t="shared" si="34"/>
        <v>42692.180729166663</v>
      </c>
      <c r="T564" s="12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3"/>
        <v>0</v>
      </c>
      <c r="P565" s="8">
        <f t="shared" si="32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3"/>
        <v>0</v>
      </c>
      <c r="P566" s="8">
        <f t="shared" si="32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3"/>
        <v>0</v>
      </c>
      <c r="P567" s="8">
        <f t="shared" si="32"/>
        <v>0</v>
      </c>
      <c r="Q567" t="s">
        <v>8319</v>
      </c>
      <c r="R567" t="s">
        <v>8320</v>
      </c>
      <c r="S567" s="12">
        <f t="shared" si="34"/>
        <v>42165.576956018514</v>
      </c>
      <c r="T567" s="12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3"/>
        <v>0</v>
      </c>
      <c r="P568" s="8">
        <f t="shared" si="32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3"/>
        <v>0</v>
      </c>
      <c r="P569" s="8">
        <f t="shared" si="32"/>
        <v>0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3"/>
        <v>1</v>
      </c>
      <c r="P570" s="8">
        <f t="shared" si="32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3"/>
        <v>1</v>
      </c>
      <c r="P571" s="8">
        <f t="shared" si="32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3"/>
        <v>0</v>
      </c>
      <c r="P572" s="8">
        <f t="shared" si="32"/>
        <v>142</v>
      </c>
      <c r="Q572" t="s">
        <v>8319</v>
      </c>
      <c r="R572" t="s">
        <v>8320</v>
      </c>
      <c r="S572" s="12">
        <f t="shared" si="34"/>
        <v>42388.589918981474</v>
      </c>
      <c r="T572" s="12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3"/>
        <v>0</v>
      </c>
      <c r="P573" s="8">
        <f t="shared" si="32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3"/>
        <v>0</v>
      </c>
      <c r="P574" s="8">
        <f t="shared" si="32"/>
        <v>0</v>
      </c>
      <c r="Q574" t="s">
        <v>8319</v>
      </c>
      <c r="R574" t="s">
        <v>8320</v>
      </c>
      <c r="S574" s="12">
        <f t="shared" si="34"/>
        <v>42282.507962962962</v>
      </c>
      <c r="T574" s="12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3"/>
        <v>0</v>
      </c>
      <c r="P575" s="8">
        <f t="shared" si="32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3"/>
        <v>1</v>
      </c>
      <c r="P576" s="8">
        <f t="shared" si="32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3"/>
        <v>0</v>
      </c>
      <c r="P577" s="8">
        <f t="shared" si="32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3"/>
        <v>0</v>
      </c>
      <c r="P578" s="8">
        <f t="shared" ref="P578:P641" si="36">IF(L578=0,0,E578/L578)</f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7">ROUND(100*E579/D579,0)</f>
        <v>0</v>
      </c>
      <c r="P579" s="8">
        <f t="shared" si="36"/>
        <v>10</v>
      </c>
      <c r="Q579" t="s">
        <v>8319</v>
      </c>
      <c r="R579" t="s">
        <v>8320</v>
      </c>
      <c r="S579" s="12">
        <f t="shared" ref="S579:S642" si="38">(J579/86400)+25569+(-5/24)</f>
        <v>42450.380810185183</v>
      </c>
      <c r="T579" s="12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7"/>
        <v>0</v>
      </c>
      <c r="P580" s="8">
        <f t="shared" si="36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7"/>
        <v>1</v>
      </c>
      <c r="P581" s="8">
        <f t="shared" si="36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7"/>
        <v>0</v>
      </c>
      <c r="P582" s="8">
        <f t="shared" si="36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7"/>
        <v>0</v>
      </c>
      <c r="P583" s="8">
        <f t="shared" si="36"/>
        <v>0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7"/>
        <v>0</v>
      </c>
      <c r="P584" s="8">
        <f t="shared" si="36"/>
        <v>0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7"/>
        <v>0</v>
      </c>
      <c r="P585" s="8">
        <f t="shared" si="36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7"/>
        <v>1</v>
      </c>
      <c r="P586" s="8">
        <f t="shared" si="36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7"/>
        <v>0</v>
      </c>
      <c r="P587" s="8">
        <f t="shared" si="36"/>
        <v>0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7"/>
        <v>1</v>
      </c>
      <c r="P588" s="8">
        <f t="shared" si="36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7"/>
        <v>9</v>
      </c>
      <c r="P589" s="8">
        <f t="shared" si="36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7"/>
        <v>3</v>
      </c>
      <c r="P590" s="8">
        <f t="shared" si="36"/>
        <v>150.5</v>
      </c>
      <c r="Q590" t="s">
        <v>8319</v>
      </c>
      <c r="R590" t="s">
        <v>8320</v>
      </c>
      <c r="S590" s="12">
        <f t="shared" si="38"/>
        <v>42631.561180555553</v>
      </c>
      <c r="T590" s="12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7"/>
        <v>0</v>
      </c>
      <c r="P591" s="8">
        <f t="shared" si="36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7"/>
        <v>4</v>
      </c>
      <c r="P592" s="8">
        <f t="shared" si="36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7"/>
        <v>0</v>
      </c>
      <c r="P593" s="8">
        <f t="shared" si="36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7"/>
        <v>3</v>
      </c>
      <c r="P594" s="8">
        <f t="shared" si="36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7"/>
        <v>23</v>
      </c>
      <c r="P595" s="8">
        <f t="shared" si="36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7"/>
        <v>0</v>
      </c>
      <c r="P596" s="8">
        <f t="shared" si="36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7"/>
        <v>0</v>
      </c>
      <c r="P597" s="8">
        <f t="shared" si="36"/>
        <v>53.25</v>
      </c>
      <c r="Q597" t="s">
        <v>8319</v>
      </c>
      <c r="R597" t="s">
        <v>8320</v>
      </c>
      <c r="S597" s="12">
        <f t="shared" si="38"/>
        <v>42082.861550925925</v>
      </c>
      <c r="T597" s="12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7"/>
        <v>0</v>
      </c>
      <c r="P598" s="8">
        <f t="shared" si="36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7"/>
        <v>0</v>
      </c>
      <c r="P599" s="8">
        <f t="shared" si="36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7"/>
        <v>34</v>
      </c>
      <c r="P600" s="8">
        <f t="shared" si="36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7"/>
        <v>0</v>
      </c>
      <c r="P601" s="8">
        <f t="shared" si="36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7"/>
        <v>2</v>
      </c>
      <c r="P602" s="8">
        <f t="shared" si="36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7"/>
        <v>1</v>
      </c>
      <c r="P603" s="8">
        <f t="shared" si="36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7"/>
        <v>0</v>
      </c>
      <c r="P604" s="8">
        <f t="shared" si="36"/>
        <v>0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7"/>
        <v>4</v>
      </c>
      <c r="P605" s="8">
        <f t="shared" si="36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7"/>
        <v>0</v>
      </c>
      <c r="P606" s="8">
        <f t="shared" si="36"/>
        <v>0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7"/>
        <v>3</v>
      </c>
      <c r="P607" s="8">
        <f t="shared" si="36"/>
        <v>16.375</v>
      </c>
      <c r="Q607" t="s">
        <v>8319</v>
      </c>
      <c r="R607" t="s">
        <v>8320</v>
      </c>
      <c r="S607" s="12">
        <f t="shared" si="38"/>
        <v>42194.149398148147</v>
      </c>
      <c r="T607" s="12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7"/>
        <v>0</v>
      </c>
      <c r="P608" s="8">
        <f t="shared" si="36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7"/>
        <v>0</v>
      </c>
      <c r="P609" s="8">
        <f t="shared" si="36"/>
        <v>0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7"/>
        <v>1</v>
      </c>
      <c r="P610" s="8">
        <f t="shared" si="36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7"/>
        <v>1</v>
      </c>
      <c r="P611" s="8">
        <f t="shared" si="36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7"/>
        <v>0</v>
      </c>
      <c r="P612" s="8">
        <f t="shared" si="36"/>
        <v>0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7"/>
        <v>0</v>
      </c>
      <c r="P613" s="8">
        <f t="shared" si="36"/>
        <v>0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7"/>
        <v>0</v>
      </c>
      <c r="P614" s="8">
        <f t="shared" si="36"/>
        <v>0</v>
      </c>
      <c r="Q614" t="s">
        <v>8319</v>
      </c>
      <c r="R614" t="s">
        <v>8320</v>
      </c>
      <c r="S614" s="12">
        <f t="shared" si="38"/>
        <v>42584.823449074072</v>
      </c>
      <c r="T614" s="12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7"/>
        <v>21</v>
      </c>
      <c r="P615" s="8">
        <f t="shared" si="36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7"/>
        <v>0</v>
      </c>
      <c r="P616" s="8">
        <f t="shared" si="36"/>
        <v>0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7"/>
        <v>0</v>
      </c>
      <c r="P617" s="8">
        <f t="shared" si="36"/>
        <v>0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7"/>
        <v>0</v>
      </c>
      <c r="P618" s="8">
        <f t="shared" si="36"/>
        <v>0</v>
      </c>
      <c r="Q618" t="s">
        <v>8319</v>
      </c>
      <c r="R618" t="s">
        <v>8320</v>
      </c>
      <c r="S618" s="12">
        <f t="shared" si="38"/>
        <v>42761.167905092589</v>
      </c>
      <c r="T618" s="12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7"/>
        <v>3</v>
      </c>
      <c r="P619" s="8">
        <f t="shared" si="36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7"/>
        <v>0</v>
      </c>
      <c r="P620" s="8">
        <f t="shared" si="36"/>
        <v>0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7"/>
        <v>0</v>
      </c>
      <c r="P621" s="8">
        <f t="shared" si="36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7"/>
        <v>1</v>
      </c>
      <c r="P622" s="8">
        <f t="shared" si="36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7"/>
        <v>1</v>
      </c>
      <c r="P623" s="8">
        <f t="shared" si="36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7"/>
        <v>6</v>
      </c>
      <c r="P624" s="8">
        <f t="shared" si="36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7"/>
        <v>0</v>
      </c>
      <c r="P625" s="8">
        <f t="shared" si="36"/>
        <v>0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7"/>
        <v>0</v>
      </c>
      <c r="P626" s="8">
        <f t="shared" si="36"/>
        <v>0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7"/>
        <v>0</v>
      </c>
      <c r="P627" s="8">
        <f t="shared" si="36"/>
        <v>0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7"/>
        <v>17</v>
      </c>
      <c r="P628" s="8">
        <f t="shared" si="36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7"/>
        <v>0</v>
      </c>
      <c r="P629" s="8">
        <f t="shared" si="36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7"/>
        <v>0</v>
      </c>
      <c r="P630" s="8">
        <f t="shared" si="36"/>
        <v>0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7"/>
        <v>0</v>
      </c>
      <c r="P631" s="8">
        <f t="shared" si="36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7"/>
        <v>0</v>
      </c>
      <c r="P632" s="8">
        <f t="shared" si="36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7"/>
        <v>1</v>
      </c>
      <c r="P633" s="8">
        <f t="shared" si="36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7"/>
        <v>0</v>
      </c>
      <c r="P634" s="8">
        <f t="shared" si="36"/>
        <v>0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7"/>
        <v>12</v>
      </c>
      <c r="P635" s="8">
        <f t="shared" si="36"/>
        <v>49.8</v>
      </c>
      <c r="Q635" t="s">
        <v>8319</v>
      </c>
      <c r="R635" t="s">
        <v>8320</v>
      </c>
      <c r="S635" s="12">
        <f t="shared" si="38"/>
        <v>42507.090995370367</v>
      </c>
      <c r="T635" s="12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7"/>
        <v>0</v>
      </c>
      <c r="P636" s="8">
        <f t="shared" si="36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7"/>
        <v>0</v>
      </c>
      <c r="P637" s="8">
        <f t="shared" si="36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7"/>
        <v>0</v>
      </c>
      <c r="P638" s="8">
        <f t="shared" si="36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7"/>
        <v>0</v>
      </c>
      <c r="P639" s="8">
        <f t="shared" si="36"/>
        <v>0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7"/>
        <v>0</v>
      </c>
      <c r="P640" s="8">
        <f t="shared" si="36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7"/>
        <v>0</v>
      </c>
      <c r="P641" s="8">
        <f t="shared" si="36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7"/>
        <v>144</v>
      </c>
      <c r="P642" s="8">
        <f t="shared" ref="P642:P705" si="40">IF(L642=0,0,E642/L642)</f>
        <v>50.5</v>
      </c>
      <c r="Q642" t="s">
        <v>8319</v>
      </c>
      <c r="R642" t="s">
        <v>8321</v>
      </c>
      <c r="S642" s="12">
        <f t="shared" si="38"/>
        <v>42683.211979166663</v>
      </c>
      <c r="T642" s="12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1">ROUND(100*E643/D643,0)</f>
        <v>119</v>
      </c>
      <c r="P643" s="8">
        <f t="shared" si="40"/>
        <v>151.31746031746033</v>
      </c>
      <c r="Q643" t="s">
        <v>8319</v>
      </c>
      <c r="R643" t="s">
        <v>8321</v>
      </c>
      <c r="S643" s="12">
        <f t="shared" ref="S643:S706" si="42">(J643/86400)+25569+(-5/24)</f>
        <v>42199.361666666664</v>
      </c>
      <c r="T643" s="12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1"/>
        <v>1460</v>
      </c>
      <c r="P644" s="8">
        <f t="shared" si="40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1"/>
        <v>106</v>
      </c>
      <c r="P645" s="8">
        <f t="shared" si="40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1"/>
        <v>300</v>
      </c>
      <c r="P646" s="8">
        <f t="shared" si="40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1"/>
        <v>279</v>
      </c>
      <c r="P647" s="8">
        <f t="shared" si="40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1"/>
        <v>132</v>
      </c>
      <c r="P648" s="8">
        <f t="shared" si="40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1"/>
        <v>107</v>
      </c>
      <c r="P649" s="8">
        <f t="shared" si="40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1"/>
        <v>127</v>
      </c>
      <c r="P650" s="8">
        <f t="shared" si="40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1"/>
        <v>140</v>
      </c>
      <c r="P651" s="8">
        <f t="shared" si="40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1"/>
        <v>112</v>
      </c>
      <c r="P652" s="8">
        <f t="shared" si="40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1"/>
        <v>101</v>
      </c>
      <c r="P653" s="8">
        <f t="shared" si="40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1"/>
        <v>100</v>
      </c>
      <c r="P654" s="8">
        <f t="shared" si="40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1"/>
        <v>141</v>
      </c>
      <c r="P655" s="8">
        <f t="shared" si="40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1"/>
        <v>267</v>
      </c>
      <c r="P656" s="8">
        <f t="shared" si="40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1"/>
        <v>147</v>
      </c>
      <c r="P657" s="8">
        <f t="shared" si="40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1"/>
        <v>214</v>
      </c>
      <c r="P658" s="8">
        <f t="shared" si="40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1"/>
        <v>126</v>
      </c>
      <c r="P659" s="8">
        <f t="shared" si="40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1"/>
        <v>104</v>
      </c>
      <c r="P660" s="8">
        <f t="shared" si="40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1"/>
        <v>101</v>
      </c>
      <c r="P661" s="8">
        <f t="shared" si="40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1"/>
        <v>3</v>
      </c>
      <c r="P662" s="8">
        <f t="shared" si="40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1"/>
        <v>1</v>
      </c>
      <c r="P663" s="8">
        <f t="shared" si="40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1"/>
        <v>0</v>
      </c>
      <c r="P664" s="8">
        <f t="shared" si="40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1"/>
        <v>0</v>
      </c>
      <c r="P665" s="8">
        <f t="shared" si="40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1"/>
        <v>8</v>
      </c>
      <c r="P666" s="8">
        <f t="shared" si="40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1"/>
        <v>19</v>
      </c>
      <c r="P667" s="8">
        <f t="shared" si="40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1"/>
        <v>0</v>
      </c>
      <c r="P668" s="8">
        <f t="shared" si="40"/>
        <v>2</v>
      </c>
      <c r="Q668" t="s">
        <v>8319</v>
      </c>
      <c r="R668" t="s">
        <v>8321</v>
      </c>
      <c r="S668" s="12">
        <f t="shared" si="42"/>
        <v>41838.623819444438</v>
      </c>
      <c r="T668" s="12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1"/>
        <v>10</v>
      </c>
      <c r="P669" s="8">
        <f t="shared" si="40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1"/>
        <v>5</v>
      </c>
      <c r="P670" s="8">
        <f t="shared" si="40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1"/>
        <v>22</v>
      </c>
      <c r="P671" s="8">
        <f t="shared" si="40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1"/>
        <v>29</v>
      </c>
      <c r="P672" s="8">
        <f t="shared" si="40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1"/>
        <v>39</v>
      </c>
      <c r="P673" s="8">
        <f t="shared" si="40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1"/>
        <v>22</v>
      </c>
      <c r="P674" s="8">
        <f t="shared" si="40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1"/>
        <v>0</v>
      </c>
      <c r="P675" s="8">
        <f t="shared" si="40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1"/>
        <v>0</v>
      </c>
      <c r="P676" s="8">
        <f t="shared" si="40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1"/>
        <v>15</v>
      </c>
      <c r="P677" s="8">
        <f t="shared" si="40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1"/>
        <v>1</v>
      </c>
      <c r="P678" s="8">
        <f t="shared" si="40"/>
        <v>61.291666666666664</v>
      </c>
      <c r="Q678" t="s">
        <v>8319</v>
      </c>
      <c r="R678" t="s">
        <v>8321</v>
      </c>
      <c r="S678" s="12">
        <f t="shared" si="42"/>
        <v>42012.559965277775</v>
      </c>
      <c r="T678" s="12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1"/>
        <v>26</v>
      </c>
      <c r="P679" s="8">
        <f t="shared" si="40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1"/>
        <v>4</v>
      </c>
      <c r="P680" s="8">
        <f t="shared" si="40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1"/>
        <v>15</v>
      </c>
      <c r="P681" s="8">
        <f t="shared" si="40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1"/>
        <v>26</v>
      </c>
      <c r="P682" s="8">
        <f t="shared" si="40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1"/>
        <v>0</v>
      </c>
      <c r="P683" s="8">
        <f t="shared" si="40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1"/>
        <v>0</v>
      </c>
      <c r="P684" s="8">
        <f t="shared" si="40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1"/>
        <v>1</v>
      </c>
      <c r="P685" s="8">
        <f t="shared" si="40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1"/>
        <v>7</v>
      </c>
      <c r="P686" s="8">
        <f t="shared" si="40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1"/>
        <v>28</v>
      </c>
      <c r="P687" s="8">
        <f t="shared" si="40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1"/>
        <v>0</v>
      </c>
      <c r="P688" s="8">
        <f t="shared" si="40"/>
        <v>0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1"/>
        <v>4</v>
      </c>
      <c r="P689" s="8">
        <f t="shared" si="40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1"/>
        <v>73</v>
      </c>
      <c r="P690" s="8">
        <f t="shared" si="40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1"/>
        <v>58</v>
      </c>
      <c r="P691" s="8">
        <f t="shared" si="40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1"/>
        <v>12</v>
      </c>
      <c r="P692" s="8">
        <f t="shared" si="40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1"/>
        <v>1</v>
      </c>
      <c r="P693" s="8">
        <f t="shared" si="40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1"/>
        <v>7</v>
      </c>
      <c r="P694" s="8">
        <f t="shared" si="40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1"/>
        <v>35</v>
      </c>
      <c r="P695" s="8">
        <f t="shared" si="40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1"/>
        <v>0</v>
      </c>
      <c r="P696" s="8">
        <f t="shared" si="40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1"/>
        <v>1</v>
      </c>
      <c r="P697" s="8">
        <f t="shared" si="40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1"/>
        <v>0</v>
      </c>
      <c r="P698" s="8">
        <f t="shared" si="40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1"/>
        <v>46</v>
      </c>
      <c r="P699" s="8">
        <f t="shared" si="40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1"/>
        <v>15</v>
      </c>
      <c r="P700" s="8">
        <f t="shared" si="40"/>
        <v>530.68965517241384</v>
      </c>
      <c r="Q700" t="s">
        <v>8319</v>
      </c>
      <c r="R700" t="s">
        <v>8321</v>
      </c>
      <c r="S700" s="12">
        <f t="shared" si="42"/>
        <v>41866.722743055558</v>
      </c>
      <c r="T700" s="12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1"/>
        <v>82</v>
      </c>
      <c r="P701" s="8">
        <f t="shared" si="40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1"/>
        <v>3</v>
      </c>
      <c r="P702" s="8">
        <f t="shared" si="40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1"/>
        <v>27</v>
      </c>
      <c r="P703" s="8">
        <f t="shared" si="40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1"/>
        <v>31</v>
      </c>
      <c r="P704" s="8">
        <f t="shared" si="40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1"/>
        <v>6</v>
      </c>
      <c r="P705" s="8">
        <f t="shared" si="40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1"/>
        <v>1</v>
      </c>
      <c r="P706" s="8">
        <f t="shared" ref="P706:P769" si="44">IF(L706=0,0,E706/L706)</f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5">ROUND(100*E707/D707,0)</f>
        <v>1</v>
      </c>
      <c r="P707" s="8">
        <f t="shared" si="44"/>
        <v>195.4</v>
      </c>
      <c r="Q707" t="s">
        <v>8319</v>
      </c>
      <c r="R707" t="s">
        <v>8321</v>
      </c>
      <c r="S707" s="12">
        <f t="shared" ref="S707:S770" si="46">(J707/86400)+25569+(-5/24)</f>
        <v>42726.283310185179</v>
      </c>
      <c r="T707" s="12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5"/>
        <v>0</v>
      </c>
      <c r="P708" s="8">
        <f t="shared" si="44"/>
        <v>0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5"/>
        <v>79</v>
      </c>
      <c r="P709" s="8">
        <f t="shared" si="44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5"/>
        <v>22</v>
      </c>
      <c r="P710" s="8">
        <f t="shared" si="44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5"/>
        <v>0</v>
      </c>
      <c r="P711" s="8">
        <f t="shared" si="44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5"/>
        <v>0</v>
      </c>
      <c r="P712" s="8">
        <f t="shared" si="44"/>
        <v>0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5"/>
        <v>34</v>
      </c>
      <c r="P713" s="8">
        <f t="shared" si="44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5"/>
        <v>0</v>
      </c>
      <c r="P714" s="8">
        <f t="shared" si="44"/>
        <v>26.25</v>
      </c>
      <c r="Q714" t="s">
        <v>8319</v>
      </c>
      <c r="R714" t="s">
        <v>8321</v>
      </c>
      <c r="S714" s="12">
        <f t="shared" si="46"/>
        <v>42384.472592592589</v>
      </c>
      <c r="T714" s="12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5"/>
        <v>1</v>
      </c>
      <c r="P715" s="8">
        <f t="shared" si="44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5"/>
        <v>15</v>
      </c>
      <c r="P716" s="8">
        <f t="shared" si="44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5"/>
        <v>5</v>
      </c>
      <c r="P717" s="8">
        <f t="shared" si="44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5"/>
        <v>10</v>
      </c>
      <c r="P718" s="8">
        <f t="shared" si="44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5"/>
        <v>0</v>
      </c>
      <c r="P719" s="8">
        <f t="shared" si="44"/>
        <v>76.25</v>
      </c>
      <c r="Q719" t="s">
        <v>8319</v>
      </c>
      <c r="R719" t="s">
        <v>8321</v>
      </c>
      <c r="S719" s="12">
        <f t="shared" si="46"/>
        <v>41857.645856481475</v>
      </c>
      <c r="T719" s="12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5"/>
        <v>1</v>
      </c>
      <c r="P720" s="8">
        <f t="shared" si="44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5"/>
        <v>1</v>
      </c>
      <c r="P721" s="8">
        <f t="shared" si="44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5"/>
        <v>144</v>
      </c>
      <c r="P722" s="8">
        <f t="shared" si="44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5"/>
        <v>122</v>
      </c>
      <c r="P723" s="8">
        <f t="shared" si="44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5"/>
        <v>132</v>
      </c>
      <c r="P724" s="8">
        <f t="shared" si="44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5"/>
        <v>109</v>
      </c>
      <c r="P725" s="8">
        <f t="shared" si="44"/>
        <v>54.69</v>
      </c>
      <c r="Q725" t="s">
        <v>8322</v>
      </c>
      <c r="R725" t="s">
        <v>8323</v>
      </c>
      <c r="S725" s="12">
        <f t="shared" si="46"/>
        <v>42184.608206018514</v>
      </c>
      <c r="T725" s="12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5"/>
        <v>105</v>
      </c>
      <c r="P726" s="8">
        <f t="shared" si="44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5"/>
        <v>100</v>
      </c>
      <c r="P727" s="8">
        <f t="shared" si="44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5"/>
        <v>101</v>
      </c>
      <c r="P728" s="8">
        <f t="shared" si="44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5"/>
        <v>156</v>
      </c>
      <c r="P729" s="8">
        <f t="shared" si="44"/>
        <v>36.530201342281877</v>
      </c>
      <c r="Q729" t="s">
        <v>8322</v>
      </c>
      <c r="R729" t="s">
        <v>8323</v>
      </c>
      <c r="S729" s="12">
        <f t="shared" si="46"/>
        <v>41246.811909722222</v>
      </c>
      <c r="T729" s="12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5"/>
        <v>106</v>
      </c>
      <c r="P730" s="8">
        <f t="shared" si="44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5"/>
        <v>131</v>
      </c>
      <c r="P731" s="8">
        <f t="shared" si="44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5"/>
        <v>132</v>
      </c>
      <c r="P732" s="8">
        <f t="shared" si="44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5"/>
        <v>126</v>
      </c>
      <c r="P733" s="8">
        <f t="shared" si="44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5"/>
        <v>160</v>
      </c>
      <c r="P734" s="8">
        <f t="shared" si="44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5"/>
        <v>120</v>
      </c>
      <c r="P735" s="8">
        <f t="shared" si="44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5"/>
        <v>126</v>
      </c>
      <c r="P736" s="8">
        <f t="shared" si="44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5"/>
        <v>114</v>
      </c>
      <c r="P737" s="8">
        <f t="shared" si="44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5"/>
        <v>315</v>
      </c>
      <c r="P738" s="8">
        <f t="shared" si="44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5"/>
        <v>122</v>
      </c>
      <c r="P739" s="8">
        <f t="shared" si="44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5"/>
        <v>107</v>
      </c>
      <c r="P740" s="8">
        <f t="shared" si="44"/>
        <v>39.048780487804876</v>
      </c>
      <c r="Q740" t="s">
        <v>8322</v>
      </c>
      <c r="R740" t="s">
        <v>8323</v>
      </c>
      <c r="S740" s="12">
        <f t="shared" si="46"/>
        <v>41943.39576388889</v>
      </c>
      <c r="T740" s="12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5"/>
        <v>158</v>
      </c>
      <c r="P741" s="8">
        <f t="shared" si="44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5"/>
        <v>107</v>
      </c>
      <c r="P742" s="8">
        <f t="shared" si="44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5"/>
        <v>102</v>
      </c>
      <c r="P743" s="8">
        <f t="shared" si="44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5"/>
        <v>111</v>
      </c>
      <c r="P744" s="8">
        <f t="shared" si="44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5"/>
        <v>148</v>
      </c>
      <c r="P745" s="8">
        <f t="shared" si="44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5"/>
        <v>102</v>
      </c>
      <c r="P746" s="8">
        <f t="shared" si="44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5"/>
        <v>179</v>
      </c>
      <c r="P747" s="8">
        <f t="shared" si="44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5"/>
        <v>111</v>
      </c>
      <c r="P748" s="8">
        <f t="shared" si="44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5"/>
        <v>100</v>
      </c>
      <c r="P749" s="8">
        <f t="shared" si="44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5"/>
        <v>100</v>
      </c>
      <c r="P750" s="8">
        <f t="shared" si="44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5"/>
        <v>106</v>
      </c>
      <c r="P751" s="8">
        <f t="shared" si="44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5"/>
        <v>103</v>
      </c>
      <c r="P752" s="8">
        <f t="shared" si="44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5"/>
        <v>119</v>
      </c>
      <c r="P753" s="8">
        <f t="shared" si="44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5"/>
        <v>112</v>
      </c>
      <c r="P754" s="8">
        <f t="shared" si="44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5"/>
        <v>128</v>
      </c>
      <c r="P755" s="8">
        <f t="shared" si="44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5"/>
        <v>104</v>
      </c>
      <c r="P756" s="8">
        <f t="shared" si="44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5"/>
        <v>102</v>
      </c>
      <c r="P757" s="8">
        <f t="shared" si="44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5"/>
        <v>118</v>
      </c>
      <c r="P758" s="8">
        <f t="shared" si="44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5"/>
        <v>238</v>
      </c>
      <c r="P759" s="8">
        <f t="shared" si="44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5"/>
        <v>102</v>
      </c>
      <c r="P760" s="8">
        <f t="shared" si="44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5"/>
        <v>102</v>
      </c>
      <c r="P761" s="8">
        <f t="shared" si="44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5"/>
        <v>0</v>
      </c>
      <c r="P762" s="8">
        <f t="shared" si="44"/>
        <v>0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5"/>
        <v>5</v>
      </c>
      <c r="P763" s="8">
        <f t="shared" si="44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5"/>
        <v>0</v>
      </c>
      <c r="P764" s="8">
        <f t="shared" si="44"/>
        <v>0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5"/>
        <v>0</v>
      </c>
      <c r="P765" s="8">
        <f t="shared" si="44"/>
        <v>5</v>
      </c>
      <c r="Q765" t="s">
        <v>8322</v>
      </c>
      <c r="R765" t="s">
        <v>8324</v>
      </c>
      <c r="S765" s="12">
        <f t="shared" si="46"/>
        <v>41471.238518518519</v>
      </c>
      <c r="T765" s="12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5"/>
        <v>0</v>
      </c>
      <c r="P766" s="8">
        <f t="shared" si="44"/>
        <v>0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5"/>
        <v>36</v>
      </c>
      <c r="P767" s="8">
        <f t="shared" si="44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5"/>
        <v>0</v>
      </c>
      <c r="P768" s="8">
        <f t="shared" si="44"/>
        <v>0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5"/>
        <v>4</v>
      </c>
      <c r="P769" s="8">
        <f t="shared" si="44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5"/>
        <v>0</v>
      </c>
      <c r="P770" s="8">
        <f t="shared" ref="P770:P833" si="48">IF(L770=0,0,E770/L770)</f>
        <v>0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9">ROUND(100*E771/D771,0)</f>
        <v>41</v>
      </c>
      <c r="P771" s="8">
        <f t="shared" si="48"/>
        <v>31.846153846153847</v>
      </c>
      <c r="Q771" t="s">
        <v>8322</v>
      </c>
      <c r="R771" t="s">
        <v>8324</v>
      </c>
      <c r="S771" s="12">
        <f t="shared" ref="S771:S834" si="50">(J771/86400)+25569+(-5/24)</f>
        <v>41604.788124999999</v>
      </c>
      <c r="T771" s="12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9"/>
        <v>0</v>
      </c>
      <c r="P772" s="8">
        <f t="shared" si="48"/>
        <v>0</v>
      </c>
      <c r="Q772" t="s">
        <v>8322</v>
      </c>
      <c r="R772" t="s">
        <v>8324</v>
      </c>
      <c r="S772" s="12">
        <f t="shared" si="50"/>
        <v>41289.791307870364</v>
      </c>
      <c r="T772" s="12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9"/>
        <v>0</v>
      </c>
      <c r="P773" s="8">
        <f t="shared" si="48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9"/>
        <v>3</v>
      </c>
      <c r="P774" s="8">
        <f t="shared" si="48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9"/>
        <v>1</v>
      </c>
      <c r="P775" s="8">
        <f t="shared" si="48"/>
        <v>16</v>
      </c>
      <c r="Q775" t="s">
        <v>8322</v>
      </c>
      <c r="R775" t="s">
        <v>8324</v>
      </c>
      <c r="S775" s="12">
        <f t="shared" si="50"/>
        <v>42100.527604166666</v>
      </c>
      <c r="T775" s="12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9"/>
        <v>70</v>
      </c>
      <c r="P776" s="8">
        <f t="shared" si="48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9"/>
        <v>2</v>
      </c>
      <c r="P777" s="8">
        <f t="shared" si="48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9"/>
        <v>51</v>
      </c>
      <c r="P778" s="8">
        <f t="shared" si="48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9"/>
        <v>1</v>
      </c>
      <c r="P779" s="8">
        <f t="shared" si="48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9"/>
        <v>0</v>
      </c>
      <c r="P780" s="8">
        <f t="shared" si="48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9"/>
        <v>3</v>
      </c>
      <c r="P781" s="8">
        <f t="shared" si="48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9"/>
        <v>104</v>
      </c>
      <c r="P782" s="8">
        <f t="shared" si="48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9"/>
        <v>133</v>
      </c>
      <c r="P783" s="8">
        <f t="shared" si="48"/>
        <v>42.609200000000001</v>
      </c>
      <c r="Q783" t="s">
        <v>8325</v>
      </c>
      <c r="R783" t="s">
        <v>8326</v>
      </c>
      <c r="S783" s="12">
        <f t="shared" si="50"/>
        <v>41402.792523148142</v>
      </c>
      <c r="T783" s="12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9"/>
        <v>100</v>
      </c>
      <c r="P784" s="8">
        <f t="shared" si="48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9"/>
        <v>148</v>
      </c>
      <c r="P785" s="8">
        <f t="shared" si="48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9"/>
        <v>103</v>
      </c>
      <c r="P786" s="8">
        <f t="shared" si="48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9"/>
        <v>181</v>
      </c>
      <c r="P787" s="8">
        <f t="shared" si="48"/>
        <v>31.142758620689655</v>
      </c>
      <c r="Q787" t="s">
        <v>8325</v>
      </c>
      <c r="R787" t="s">
        <v>8326</v>
      </c>
      <c r="S787" s="12">
        <f t="shared" si="50"/>
        <v>41303.38559027778</v>
      </c>
      <c r="T787" s="12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9"/>
        <v>143</v>
      </c>
      <c r="P788" s="8">
        <f t="shared" si="48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9"/>
        <v>114</v>
      </c>
      <c r="P789" s="8">
        <f t="shared" si="48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9"/>
        <v>204</v>
      </c>
      <c r="P790" s="8">
        <f t="shared" si="48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9"/>
        <v>109</v>
      </c>
      <c r="P791" s="8">
        <f t="shared" si="48"/>
        <v>132.85714285714286</v>
      </c>
      <c r="Q791" t="s">
        <v>8325</v>
      </c>
      <c r="R791" t="s">
        <v>8326</v>
      </c>
      <c r="S791" s="12">
        <f t="shared" si="50"/>
        <v>41276.977777777771</v>
      </c>
      <c r="T791" s="12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9"/>
        <v>144</v>
      </c>
      <c r="P792" s="8">
        <f t="shared" si="48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9"/>
        <v>104</v>
      </c>
      <c r="P793" s="8">
        <f t="shared" si="48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9"/>
        <v>100</v>
      </c>
      <c r="P794" s="8">
        <f t="shared" si="48"/>
        <v>41.851833333333339</v>
      </c>
      <c r="Q794" t="s">
        <v>8325</v>
      </c>
      <c r="R794" t="s">
        <v>8326</v>
      </c>
      <c r="S794" s="12">
        <f t="shared" si="50"/>
        <v>41555.665312499994</v>
      </c>
      <c r="T794" s="12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9"/>
        <v>103</v>
      </c>
      <c r="P795" s="8">
        <f t="shared" si="48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9"/>
        <v>105</v>
      </c>
      <c r="P796" s="8">
        <f t="shared" si="48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9"/>
        <v>112</v>
      </c>
      <c r="P797" s="8">
        <f t="shared" si="48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9"/>
        <v>101</v>
      </c>
      <c r="P798" s="8">
        <f t="shared" si="48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9"/>
        <v>108</v>
      </c>
      <c r="P799" s="8">
        <f t="shared" si="48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9"/>
        <v>115</v>
      </c>
      <c r="P800" s="8">
        <f t="shared" si="48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9"/>
        <v>100</v>
      </c>
      <c r="P801" s="8">
        <f t="shared" si="48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9"/>
        <v>152</v>
      </c>
      <c r="P802" s="8">
        <f t="shared" si="48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9"/>
        <v>112</v>
      </c>
      <c r="P803" s="8">
        <f t="shared" si="48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9"/>
        <v>101</v>
      </c>
      <c r="P804" s="8">
        <f t="shared" si="48"/>
        <v>81.066666666666663</v>
      </c>
      <c r="Q804" t="s">
        <v>8325</v>
      </c>
      <c r="R804" t="s">
        <v>8326</v>
      </c>
      <c r="S804" s="12">
        <f t="shared" si="50"/>
        <v>41122.813935185179</v>
      </c>
      <c r="T804" s="12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9"/>
        <v>123</v>
      </c>
      <c r="P805" s="8">
        <f t="shared" si="48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9"/>
        <v>100</v>
      </c>
      <c r="P806" s="8">
        <f t="shared" si="48"/>
        <v>305.55555555555554</v>
      </c>
      <c r="Q806" t="s">
        <v>8325</v>
      </c>
      <c r="R806" t="s">
        <v>8326</v>
      </c>
      <c r="S806" s="12">
        <f t="shared" si="50"/>
        <v>40729.897291666661</v>
      </c>
      <c r="T806" s="12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9"/>
        <v>105</v>
      </c>
      <c r="P807" s="8">
        <f t="shared" si="48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9"/>
        <v>104</v>
      </c>
      <c r="P808" s="8">
        <f t="shared" si="48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9"/>
        <v>105</v>
      </c>
      <c r="P809" s="8">
        <f t="shared" si="48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9"/>
        <v>100</v>
      </c>
      <c r="P810" s="8">
        <f t="shared" si="48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9"/>
        <v>104</v>
      </c>
      <c r="P811" s="8">
        <f t="shared" si="48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9"/>
        <v>105</v>
      </c>
      <c r="P812" s="8">
        <f t="shared" si="48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9"/>
        <v>104</v>
      </c>
      <c r="P813" s="8">
        <f t="shared" si="48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9"/>
        <v>152</v>
      </c>
      <c r="P814" s="8">
        <f t="shared" si="48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9"/>
        <v>160</v>
      </c>
      <c r="P815" s="8">
        <f t="shared" si="48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9"/>
        <v>127</v>
      </c>
      <c r="P816" s="8">
        <f t="shared" si="48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9"/>
        <v>107</v>
      </c>
      <c r="P817" s="8">
        <f t="shared" si="48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9"/>
        <v>115</v>
      </c>
      <c r="P818" s="8">
        <f t="shared" si="48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9"/>
        <v>137</v>
      </c>
      <c r="P819" s="8">
        <f t="shared" si="48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9"/>
        <v>156</v>
      </c>
      <c r="P820" s="8">
        <f t="shared" si="48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9"/>
        <v>109</v>
      </c>
      <c r="P821" s="8">
        <f t="shared" si="48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9"/>
        <v>134</v>
      </c>
      <c r="P822" s="8">
        <f t="shared" si="48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9"/>
        <v>100</v>
      </c>
      <c r="P823" s="8">
        <f t="shared" si="48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9"/>
        <v>119</v>
      </c>
      <c r="P824" s="8">
        <f t="shared" si="48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9"/>
        <v>180</v>
      </c>
      <c r="P825" s="8">
        <f t="shared" si="48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9"/>
        <v>134</v>
      </c>
      <c r="P826" s="8">
        <f t="shared" si="48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9"/>
        <v>100</v>
      </c>
      <c r="P827" s="8">
        <f t="shared" si="48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9"/>
        <v>101</v>
      </c>
      <c r="P828" s="8">
        <f t="shared" si="48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9"/>
        <v>103</v>
      </c>
      <c r="P829" s="8">
        <f t="shared" si="48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9"/>
        <v>107</v>
      </c>
      <c r="P830" s="8">
        <f t="shared" si="48"/>
        <v>36.60526315789474</v>
      </c>
      <c r="Q830" t="s">
        <v>8325</v>
      </c>
      <c r="R830" t="s">
        <v>8326</v>
      </c>
      <c r="S830" s="12">
        <f t="shared" si="50"/>
        <v>41072.842384259253</v>
      </c>
      <c r="T830" s="12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9"/>
        <v>104</v>
      </c>
      <c r="P831" s="8">
        <f t="shared" si="48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9"/>
        <v>108</v>
      </c>
      <c r="P832" s="8">
        <f t="shared" si="48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9"/>
        <v>233</v>
      </c>
      <c r="P833" s="8">
        <f t="shared" si="48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9"/>
        <v>101</v>
      </c>
      <c r="P834" s="8">
        <f t="shared" ref="P834:P897" si="52">IF(L834=0,0,E834/L834)</f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3">ROUND(100*E835/D835,0)</f>
        <v>102</v>
      </c>
      <c r="P835" s="8">
        <f t="shared" si="52"/>
        <v>148.78048780487805</v>
      </c>
      <c r="Q835" t="s">
        <v>8325</v>
      </c>
      <c r="R835" t="s">
        <v>8326</v>
      </c>
      <c r="S835" s="12">
        <f t="shared" ref="S835:S898" si="54">(J835/86400)+25569+(-5/24)</f>
        <v>41718.669849537036</v>
      </c>
      <c r="T835" s="12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3"/>
        <v>131</v>
      </c>
      <c r="P836" s="8">
        <f t="shared" si="52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3"/>
        <v>117</v>
      </c>
      <c r="P837" s="8">
        <f t="shared" si="52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3"/>
        <v>101</v>
      </c>
      <c r="P838" s="8">
        <f t="shared" si="52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3"/>
        <v>122</v>
      </c>
      <c r="P839" s="8">
        <f t="shared" si="52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3"/>
        <v>145</v>
      </c>
      <c r="P840" s="8">
        <f t="shared" si="52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3"/>
        <v>117</v>
      </c>
      <c r="P841" s="8">
        <f t="shared" si="52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3"/>
        <v>120</v>
      </c>
      <c r="P842" s="8">
        <f t="shared" si="52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3"/>
        <v>101</v>
      </c>
      <c r="P843" s="8">
        <f t="shared" si="52"/>
        <v>53.893617021276597</v>
      </c>
      <c r="Q843" t="s">
        <v>8325</v>
      </c>
      <c r="R843" t="s">
        <v>8327</v>
      </c>
      <c r="S843" s="12">
        <f t="shared" si="54"/>
        <v>41923.630358796298</v>
      </c>
      <c r="T843" s="12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3"/>
        <v>104</v>
      </c>
      <c r="P844" s="8">
        <f t="shared" si="52"/>
        <v>66.871794871794876</v>
      </c>
      <c r="Q844" t="s">
        <v>8325</v>
      </c>
      <c r="R844" t="s">
        <v>8327</v>
      </c>
      <c r="S844" s="12">
        <f t="shared" si="54"/>
        <v>41526.384062499994</v>
      </c>
      <c r="T844" s="12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3"/>
        <v>267</v>
      </c>
      <c r="P845" s="8">
        <f t="shared" si="52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3"/>
        <v>194</v>
      </c>
      <c r="P846" s="8">
        <f t="shared" si="52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3"/>
        <v>120</v>
      </c>
      <c r="P847" s="8">
        <f t="shared" si="52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3"/>
        <v>122</v>
      </c>
      <c r="P848" s="8">
        <f t="shared" si="52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3"/>
        <v>100</v>
      </c>
      <c r="P849" s="8">
        <f t="shared" si="52"/>
        <v>10</v>
      </c>
      <c r="Q849" t="s">
        <v>8325</v>
      </c>
      <c r="R849" t="s">
        <v>8327</v>
      </c>
      <c r="S849" s="12">
        <f t="shared" si="54"/>
        <v>42165.59</v>
      </c>
      <c r="T849" s="12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3"/>
        <v>100</v>
      </c>
      <c r="P850" s="8">
        <f t="shared" si="52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3"/>
        <v>120</v>
      </c>
      <c r="P851" s="8">
        <f t="shared" si="52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3"/>
        <v>155</v>
      </c>
      <c r="P852" s="8">
        <f t="shared" si="52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3"/>
        <v>130</v>
      </c>
      <c r="P853" s="8">
        <f t="shared" si="52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3"/>
        <v>105</v>
      </c>
      <c r="P854" s="8">
        <f t="shared" si="52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3"/>
        <v>100</v>
      </c>
      <c r="P855" s="8">
        <f t="shared" si="52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3"/>
        <v>118</v>
      </c>
      <c r="P856" s="8">
        <f t="shared" si="52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3"/>
        <v>103</v>
      </c>
      <c r="P857" s="8">
        <f t="shared" si="52"/>
        <v>31.914893617021278</v>
      </c>
      <c r="Q857" t="s">
        <v>8325</v>
      </c>
      <c r="R857" t="s">
        <v>8327</v>
      </c>
      <c r="S857" s="12">
        <f t="shared" si="54"/>
        <v>42544.916863425919</v>
      </c>
      <c r="T857" s="12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3"/>
        <v>218</v>
      </c>
      <c r="P858" s="8">
        <f t="shared" si="52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3"/>
        <v>100</v>
      </c>
      <c r="P859" s="8">
        <f t="shared" si="52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3"/>
        <v>144</v>
      </c>
      <c r="P860" s="8">
        <f t="shared" si="52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3"/>
        <v>105</v>
      </c>
      <c r="P861" s="8">
        <f t="shared" si="52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3"/>
        <v>18</v>
      </c>
      <c r="P862" s="8">
        <f t="shared" si="52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3"/>
        <v>2</v>
      </c>
      <c r="P863" s="8">
        <f t="shared" si="52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3"/>
        <v>0</v>
      </c>
      <c r="P864" s="8">
        <f t="shared" si="52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3"/>
        <v>5</v>
      </c>
      <c r="P865" s="8">
        <f t="shared" si="52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3"/>
        <v>42</v>
      </c>
      <c r="P866" s="8">
        <f t="shared" si="52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3"/>
        <v>2</v>
      </c>
      <c r="P867" s="8">
        <f t="shared" si="52"/>
        <v>22.5</v>
      </c>
      <c r="Q867" t="s">
        <v>8325</v>
      </c>
      <c r="R867" t="s">
        <v>8328</v>
      </c>
      <c r="S867" s="12">
        <f t="shared" si="54"/>
        <v>41230.564780092587</v>
      </c>
      <c r="T867" s="12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3"/>
        <v>18</v>
      </c>
      <c r="P868" s="8">
        <f t="shared" si="52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3"/>
        <v>24</v>
      </c>
      <c r="P869" s="8">
        <f t="shared" si="52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3"/>
        <v>0</v>
      </c>
      <c r="P870" s="8">
        <f t="shared" si="52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3"/>
        <v>12</v>
      </c>
      <c r="P871" s="8">
        <f t="shared" si="52"/>
        <v>346.66666666666669</v>
      </c>
      <c r="Q871" t="s">
        <v>8325</v>
      </c>
      <c r="R871" t="s">
        <v>8328</v>
      </c>
      <c r="S871" s="12">
        <f t="shared" si="54"/>
        <v>41342.637233796289</v>
      </c>
      <c r="T871" s="12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3"/>
        <v>0</v>
      </c>
      <c r="P872" s="8">
        <f t="shared" si="52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3"/>
        <v>5</v>
      </c>
      <c r="P873" s="8">
        <f t="shared" si="52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3"/>
        <v>1</v>
      </c>
      <c r="P874" s="8">
        <f t="shared" si="52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3"/>
        <v>1</v>
      </c>
      <c r="P875" s="8">
        <f t="shared" si="52"/>
        <v>9</v>
      </c>
      <c r="Q875" t="s">
        <v>8325</v>
      </c>
      <c r="R875" t="s">
        <v>8328</v>
      </c>
      <c r="S875" s="12">
        <f t="shared" si="54"/>
        <v>41183.958796296291</v>
      </c>
      <c r="T875" s="12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3"/>
        <v>24</v>
      </c>
      <c r="P876" s="8">
        <f t="shared" si="52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3"/>
        <v>0</v>
      </c>
      <c r="P877" s="8">
        <f t="shared" si="52"/>
        <v>0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3"/>
        <v>41</v>
      </c>
      <c r="P878" s="8">
        <f t="shared" si="52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3"/>
        <v>68</v>
      </c>
      <c r="P879" s="8">
        <f t="shared" si="52"/>
        <v>46.586206896551722</v>
      </c>
      <c r="Q879" t="s">
        <v>8325</v>
      </c>
      <c r="R879" t="s">
        <v>8328</v>
      </c>
      <c r="S879" s="12">
        <f t="shared" si="54"/>
        <v>41597.580555555549</v>
      </c>
      <c r="T879" s="12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3"/>
        <v>1</v>
      </c>
      <c r="P880" s="8">
        <f t="shared" si="52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3"/>
        <v>31</v>
      </c>
      <c r="P881" s="8">
        <f t="shared" si="52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3"/>
        <v>3</v>
      </c>
      <c r="P882" s="8">
        <f t="shared" si="52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3"/>
        <v>1</v>
      </c>
      <c r="P883" s="8">
        <f t="shared" si="52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3"/>
        <v>20</v>
      </c>
      <c r="P884" s="8">
        <f t="shared" si="52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3"/>
        <v>40</v>
      </c>
      <c r="P885" s="8">
        <f t="shared" si="52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3"/>
        <v>1</v>
      </c>
      <c r="P886" s="8">
        <f t="shared" si="52"/>
        <v>10</v>
      </c>
      <c r="Q886" t="s">
        <v>8325</v>
      </c>
      <c r="R886" t="s">
        <v>8329</v>
      </c>
      <c r="S886" s="12">
        <f t="shared" si="54"/>
        <v>40981.594282407408</v>
      </c>
      <c r="T886" s="12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3"/>
        <v>75</v>
      </c>
      <c r="P887" s="8">
        <f t="shared" si="52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3"/>
        <v>41</v>
      </c>
      <c r="P888" s="8">
        <f t="shared" si="52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3"/>
        <v>0</v>
      </c>
      <c r="P889" s="8">
        <f t="shared" si="52"/>
        <v>0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3"/>
        <v>7</v>
      </c>
      <c r="P890" s="8">
        <f t="shared" si="52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3"/>
        <v>9</v>
      </c>
      <c r="P891" s="8">
        <f t="shared" si="52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3"/>
        <v>4</v>
      </c>
      <c r="P892" s="8">
        <f t="shared" si="52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3"/>
        <v>3</v>
      </c>
      <c r="P893" s="8">
        <f t="shared" si="52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3"/>
        <v>41</v>
      </c>
      <c r="P894" s="8">
        <f t="shared" si="52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3"/>
        <v>10</v>
      </c>
      <c r="P895" s="8">
        <f t="shared" si="52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3"/>
        <v>39</v>
      </c>
      <c r="P896" s="8">
        <f t="shared" si="52"/>
        <v>147.81132075471697</v>
      </c>
      <c r="Q896" t="s">
        <v>8325</v>
      </c>
      <c r="R896" t="s">
        <v>8329</v>
      </c>
      <c r="S896" s="12">
        <f t="shared" si="54"/>
        <v>42496.773263888885</v>
      </c>
      <c r="T896" s="12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3"/>
        <v>2</v>
      </c>
      <c r="P897" s="8">
        <f t="shared" si="52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3"/>
        <v>40</v>
      </c>
      <c r="P898" s="8">
        <f t="shared" ref="P898:P961" si="56">IF(L898=0,0,E898/L898)</f>
        <v>44.444444444444443</v>
      </c>
      <c r="Q898" t="s">
        <v>8325</v>
      </c>
      <c r="R898" t="s">
        <v>8329</v>
      </c>
      <c r="S898" s="12">
        <f t="shared" si="54"/>
        <v>42218.66465277777</v>
      </c>
      <c r="T898" s="12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7">ROUND(100*E899/D899,0)</f>
        <v>0</v>
      </c>
      <c r="P899" s="8">
        <f t="shared" si="56"/>
        <v>0</v>
      </c>
      <c r="Q899" t="s">
        <v>8325</v>
      </c>
      <c r="R899" t="s">
        <v>8329</v>
      </c>
      <c r="S899" s="12">
        <f t="shared" ref="S899:S962" si="58">(J899/86400)+25569+(-5/24)</f>
        <v>41211.480416666665</v>
      </c>
      <c r="T899" s="12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7"/>
        <v>3</v>
      </c>
      <c r="P900" s="8">
        <f t="shared" si="56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7"/>
        <v>37</v>
      </c>
      <c r="P901" s="8">
        <f t="shared" si="56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7"/>
        <v>0</v>
      </c>
      <c r="P902" s="8">
        <f t="shared" si="56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7"/>
        <v>0</v>
      </c>
      <c r="P903" s="8">
        <f t="shared" si="56"/>
        <v>0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7"/>
        <v>0</v>
      </c>
      <c r="P904" s="8">
        <f t="shared" si="56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7"/>
        <v>3</v>
      </c>
      <c r="P905" s="8">
        <f t="shared" si="56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7"/>
        <v>0</v>
      </c>
      <c r="P906" s="8">
        <f t="shared" si="56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7"/>
        <v>3</v>
      </c>
      <c r="P907" s="8">
        <f t="shared" si="56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7"/>
        <v>0</v>
      </c>
      <c r="P908" s="8">
        <f t="shared" si="56"/>
        <v>0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7"/>
        <v>0</v>
      </c>
      <c r="P909" s="8">
        <f t="shared" si="56"/>
        <v>0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7"/>
        <v>0</v>
      </c>
      <c r="P910" s="8">
        <f t="shared" si="56"/>
        <v>0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7"/>
        <v>3</v>
      </c>
      <c r="P911" s="8">
        <f t="shared" si="56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7"/>
        <v>22</v>
      </c>
      <c r="P912" s="8">
        <f t="shared" si="56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7"/>
        <v>0</v>
      </c>
      <c r="P913" s="8">
        <f t="shared" si="56"/>
        <v>0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7"/>
        <v>1</v>
      </c>
      <c r="P914" s="8">
        <f t="shared" si="56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7"/>
        <v>7</v>
      </c>
      <c r="P915" s="8">
        <f t="shared" si="56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7"/>
        <v>0</v>
      </c>
      <c r="P916" s="8">
        <f t="shared" si="56"/>
        <v>0</v>
      </c>
      <c r="Q916" t="s">
        <v>8325</v>
      </c>
      <c r="R916" t="s">
        <v>8328</v>
      </c>
      <c r="S916" s="12">
        <f t="shared" si="58"/>
        <v>41116.554942129624</v>
      </c>
      <c r="T916" s="12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7"/>
        <v>6</v>
      </c>
      <c r="P917" s="8">
        <f t="shared" si="56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7"/>
        <v>0</v>
      </c>
      <c r="P918" s="8">
        <f t="shared" si="56"/>
        <v>0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7"/>
        <v>1</v>
      </c>
      <c r="P919" s="8">
        <f t="shared" si="56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7"/>
        <v>5</v>
      </c>
      <c r="P920" s="8">
        <f t="shared" si="56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7"/>
        <v>1</v>
      </c>
      <c r="P921" s="8">
        <f t="shared" si="56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7"/>
        <v>0</v>
      </c>
      <c r="P922" s="8">
        <f t="shared" si="56"/>
        <v>0</v>
      </c>
      <c r="Q922" t="s">
        <v>8325</v>
      </c>
      <c r="R922" t="s">
        <v>8328</v>
      </c>
      <c r="S922" s="12">
        <f t="shared" si="58"/>
        <v>41562.463217592587</v>
      </c>
      <c r="T922" s="12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7"/>
        <v>31</v>
      </c>
      <c r="P923" s="8">
        <f t="shared" si="56"/>
        <v>231.75</v>
      </c>
      <c r="Q923" t="s">
        <v>8325</v>
      </c>
      <c r="R923" t="s">
        <v>8328</v>
      </c>
      <c r="S923" s="12">
        <f t="shared" si="58"/>
        <v>40846.962685185186</v>
      </c>
      <c r="T923" s="12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7"/>
        <v>21</v>
      </c>
      <c r="P924" s="8">
        <f t="shared" si="56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7"/>
        <v>2</v>
      </c>
      <c r="P925" s="8">
        <f t="shared" si="56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7"/>
        <v>11</v>
      </c>
      <c r="P926" s="8">
        <f t="shared" si="56"/>
        <v>21.8</v>
      </c>
      <c r="Q926" t="s">
        <v>8325</v>
      </c>
      <c r="R926" t="s">
        <v>8328</v>
      </c>
      <c r="S926" s="12">
        <f t="shared" si="58"/>
        <v>41288.734594907401</v>
      </c>
      <c r="T926" s="12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7"/>
        <v>3</v>
      </c>
      <c r="P927" s="8">
        <f t="shared" si="56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7"/>
        <v>0</v>
      </c>
      <c r="P928" s="8">
        <f t="shared" si="56"/>
        <v>0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7"/>
        <v>0</v>
      </c>
      <c r="P929" s="8">
        <f t="shared" si="56"/>
        <v>0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7"/>
        <v>11</v>
      </c>
      <c r="P930" s="8">
        <f t="shared" si="56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7"/>
        <v>0</v>
      </c>
      <c r="P931" s="8">
        <f t="shared" si="56"/>
        <v>0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7"/>
        <v>38</v>
      </c>
      <c r="P932" s="8">
        <f t="shared" si="56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7"/>
        <v>7</v>
      </c>
      <c r="P933" s="8">
        <f t="shared" si="56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7"/>
        <v>15</v>
      </c>
      <c r="P934" s="8">
        <f t="shared" si="56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7"/>
        <v>6</v>
      </c>
      <c r="P935" s="8">
        <f t="shared" si="56"/>
        <v>60</v>
      </c>
      <c r="Q935" t="s">
        <v>8325</v>
      </c>
      <c r="R935" t="s">
        <v>8328</v>
      </c>
      <c r="S935" s="12">
        <f t="shared" si="58"/>
        <v>41710.960752314808</v>
      </c>
      <c r="T935" s="12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7"/>
        <v>30</v>
      </c>
      <c r="P936" s="8">
        <f t="shared" si="56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7"/>
        <v>1</v>
      </c>
      <c r="P937" s="8">
        <f t="shared" si="56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7"/>
        <v>0</v>
      </c>
      <c r="P938" s="8">
        <f t="shared" si="56"/>
        <v>0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7"/>
        <v>1</v>
      </c>
      <c r="P939" s="8">
        <f t="shared" si="56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7"/>
        <v>0</v>
      </c>
      <c r="P940" s="8">
        <f t="shared" si="56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7"/>
        <v>1</v>
      </c>
      <c r="P941" s="8">
        <f t="shared" si="56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7"/>
        <v>17</v>
      </c>
      <c r="P942" s="8">
        <f t="shared" si="56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7"/>
        <v>2</v>
      </c>
      <c r="P943" s="8">
        <f t="shared" si="56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7"/>
        <v>9</v>
      </c>
      <c r="P944" s="8">
        <f t="shared" si="56"/>
        <v>41.75</v>
      </c>
      <c r="Q944" t="s">
        <v>8319</v>
      </c>
      <c r="R944" t="s">
        <v>8321</v>
      </c>
      <c r="S944" s="12">
        <f t="shared" si="58"/>
        <v>42382.634953703702</v>
      </c>
      <c r="T944" s="12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7"/>
        <v>10</v>
      </c>
      <c r="P945" s="8">
        <f t="shared" si="56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7"/>
        <v>13</v>
      </c>
      <c r="P946" s="8">
        <f t="shared" si="56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7"/>
        <v>2</v>
      </c>
      <c r="P947" s="8">
        <f t="shared" si="56"/>
        <v>155.25</v>
      </c>
      <c r="Q947" t="s">
        <v>8319</v>
      </c>
      <c r="R947" t="s">
        <v>8321</v>
      </c>
      <c r="S947" s="12">
        <f t="shared" si="58"/>
        <v>42732.66465277777</v>
      </c>
      <c r="T947" s="12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7"/>
        <v>2</v>
      </c>
      <c r="P948" s="8">
        <f t="shared" si="56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7"/>
        <v>0</v>
      </c>
      <c r="P949" s="8">
        <f t="shared" si="56"/>
        <v>0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7"/>
        <v>12</v>
      </c>
      <c r="P950" s="8">
        <f t="shared" si="56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7"/>
        <v>1</v>
      </c>
      <c r="P951" s="8">
        <f t="shared" si="56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7"/>
        <v>28</v>
      </c>
      <c r="P952" s="8">
        <f t="shared" si="56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7"/>
        <v>38</v>
      </c>
      <c r="P953" s="8">
        <f t="shared" si="56"/>
        <v>158.63636363636363</v>
      </c>
      <c r="Q953" t="s">
        <v>8319</v>
      </c>
      <c r="R953" t="s">
        <v>8321</v>
      </c>
      <c r="S953" s="12">
        <f t="shared" si="58"/>
        <v>42480.445277777777</v>
      </c>
      <c r="T953" s="12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7"/>
        <v>40</v>
      </c>
      <c r="P954" s="8">
        <f t="shared" si="56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7"/>
        <v>1</v>
      </c>
      <c r="P955" s="8">
        <f t="shared" si="56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7"/>
        <v>43</v>
      </c>
      <c r="P956" s="8">
        <f t="shared" si="56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7"/>
        <v>6</v>
      </c>
      <c r="P957" s="8">
        <f t="shared" si="56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7"/>
        <v>2</v>
      </c>
      <c r="P958" s="8">
        <f t="shared" si="56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7"/>
        <v>2</v>
      </c>
      <c r="P959" s="8">
        <f t="shared" si="56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7"/>
        <v>11</v>
      </c>
      <c r="P960" s="8">
        <f t="shared" si="56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7"/>
        <v>39</v>
      </c>
      <c r="P961" s="8">
        <f t="shared" si="56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7"/>
        <v>46</v>
      </c>
      <c r="P962" s="8">
        <f t="shared" ref="P962:P1025" si="60">IF(L962=0,0,E962/L962)</f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1">ROUND(100*E963/D963,0)</f>
        <v>42</v>
      </c>
      <c r="P963" s="8">
        <f t="shared" si="60"/>
        <v>364.35454545454547</v>
      </c>
      <c r="Q963" t="s">
        <v>8319</v>
      </c>
      <c r="R963" t="s">
        <v>8321</v>
      </c>
      <c r="S963" s="12">
        <f t="shared" ref="S963:S1026" si="62">(J963/86400)+25569+(-5/24)</f>
        <v>42740.485358796293</v>
      </c>
      <c r="T963" s="12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1"/>
        <v>28</v>
      </c>
      <c r="P964" s="8">
        <f t="shared" si="60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1"/>
        <v>1</v>
      </c>
      <c r="P965" s="8">
        <f t="shared" si="60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1"/>
        <v>1</v>
      </c>
      <c r="P966" s="8">
        <f t="shared" si="60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1"/>
        <v>1</v>
      </c>
      <c r="P967" s="8">
        <f t="shared" si="60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1"/>
        <v>15</v>
      </c>
      <c r="P968" s="8">
        <f t="shared" si="60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1"/>
        <v>18</v>
      </c>
      <c r="P969" s="8">
        <f t="shared" si="60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1"/>
        <v>1</v>
      </c>
      <c r="P970" s="8">
        <f t="shared" si="60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1"/>
        <v>47</v>
      </c>
      <c r="P971" s="8">
        <f t="shared" si="60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1"/>
        <v>46</v>
      </c>
      <c r="P972" s="8">
        <f t="shared" si="60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1"/>
        <v>0</v>
      </c>
      <c r="P973" s="8">
        <f t="shared" si="60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1"/>
        <v>35</v>
      </c>
      <c r="P974" s="8">
        <f t="shared" si="60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1"/>
        <v>2</v>
      </c>
      <c r="P975" s="8">
        <f t="shared" si="60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1"/>
        <v>1</v>
      </c>
      <c r="P976" s="8">
        <f t="shared" si="60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1"/>
        <v>3</v>
      </c>
      <c r="P977" s="8">
        <f t="shared" si="60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1"/>
        <v>2</v>
      </c>
      <c r="P978" s="8">
        <f t="shared" si="60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1"/>
        <v>34</v>
      </c>
      <c r="P979" s="8">
        <f t="shared" si="60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1"/>
        <v>56</v>
      </c>
      <c r="P980" s="8">
        <f t="shared" si="60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1"/>
        <v>83</v>
      </c>
      <c r="P981" s="8">
        <f t="shared" si="60"/>
        <v>301.93916666666667</v>
      </c>
      <c r="Q981" t="s">
        <v>8319</v>
      </c>
      <c r="R981" t="s">
        <v>8321</v>
      </c>
      <c r="S981" s="12">
        <f t="shared" si="62"/>
        <v>42506.208657407406</v>
      </c>
      <c r="T981" s="12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1"/>
        <v>15</v>
      </c>
      <c r="P982" s="8">
        <f t="shared" si="60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1"/>
        <v>0</v>
      </c>
      <c r="P983" s="8">
        <f t="shared" si="60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1"/>
        <v>0</v>
      </c>
      <c r="P984" s="8">
        <f t="shared" si="60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1"/>
        <v>30</v>
      </c>
      <c r="P985" s="8">
        <f t="shared" si="60"/>
        <v>171.79329608938548</v>
      </c>
      <c r="Q985" t="s">
        <v>8319</v>
      </c>
      <c r="R985" t="s">
        <v>8321</v>
      </c>
      <c r="S985" s="12">
        <f t="shared" si="62"/>
        <v>42574.459317129622</v>
      </c>
      <c r="T985" s="12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1"/>
        <v>1</v>
      </c>
      <c r="P986" s="8">
        <f t="shared" si="60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1"/>
        <v>6</v>
      </c>
      <c r="P987" s="8">
        <f t="shared" si="60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1"/>
        <v>13</v>
      </c>
      <c r="P988" s="8">
        <f t="shared" si="60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1"/>
        <v>13</v>
      </c>
      <c r="P989" s="8">
        <f t="shared" si="60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1"/>
        <v>0</v>
      </c>
      <c r="P990" s="8">
        <f t="shared" si="60"/>
        <v>0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1"/>
        <v>17</v>
      </c>
      <c r="P991" s="8">
        <f t="shared" si="60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1"/>
        <v>0</v>
      </c>
      <c r="P992" s="8">
        <f t="shared" si="60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1"/>
        <v>4</v>
      </c>
      <c r="P993" s="8">
        <f t="shared" si="60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1"/>
        <v>0</v>
      </c>
      <c r="P994" s="8">
        <f t="shared" si="60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1"/>
        <v>25</v>
      </c>
      <c r="P995" s="8">
        <f t="shared" si="60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1"/>
        <v>2</v>
      </c>
      <c r="P996" s="8">
        <f t="shared" si="60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1"/>
        <v>7</v>
      </c>
      <c r="P997" s="8">
        <f t="shared" si="60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1"/>
        <v>2</v>
      </c>
      <c r="P998" s="8">
        <f t="shared" si="60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1"/>
        <v>1</v>
      </c>
      <c r="P999" s="8">
        <f t="shared" si="60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1"/>
        <v>59</v>
      </c>
      <c r="P1000" s="8">
        <f t="shared" si="60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1"/>
        <v>8</v>
      </c>
      <c r="P1001" s="8">
        <f t="shared" si="60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1"/>
        <v>2</v>
      </c>
      <c r="P1002" s="8">
        <f t="shared" si="60"/>
        <v>3304</v>
      </c>
      <c r="Q1002" t="s">
        <v>8319</v>
      </c>
      <c r="R1002" t="s">
        <v>8321</v>
      </c>
      <c r="S1002" s="12">
        <f t="shared" si="62"/>
        <v>42748.851388888885</v>
      </c>
      <c r="T1002" s="12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1"/>
        <v>104</v>
      </c>
      <c r="P1003" s="8">
        <f t="shared" si="60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1"/>
        <v>30</v>
      </c>
      <c r="P1004" s="8">
        <f t="shared" si="60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1"/>
        <v>16</v>
      </c>
      <c r="P1005" s="8">
        <f t="shared" si="60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1"/>
        <v>82</v>
      </c>
      <c r="P1006" s="8">
        <f t="shared" si="60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1"/>
        <v>75</v>
      </c>
      <c r="P1007" s="8">
        <f t="shared" si="60"/>
        <v>932.31055900621118</v>
      </c>
      <c r="Q1007" t="s">
        <v>8319</v>
      </c>
      <c r="R1007" t="s">
        <v>8321</v>
      </c>
      <c r="S1007" s="12">
        <f t="shared" si="62"/>
        <v>42276.41646990741</v>
      </c>
      <c r="T1007" s="12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1"/>
        <v>6</v>
      </c>
      <c r="P1008" s="8">
        <f t="shared" si="60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1"/>
        <v>44</v>
      </c>
      <c r="P1009" s="8">
        <f t="shared" si="60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1"/>
        <v>0</v>
      </c>
      <c r="P1010" s="8">
        <f t="shared" si="60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1"/>
        <v>13</v>
      </c>
      <c r="P1011" s="8">
        <f t="shared" si="60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1"/>
        <v>0</v>
      </c>
      <c r="P1012" s="8">
        <f t="shared" si="60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1"/>
        <v>0</v>
      </c>
      <c r="P1013" s="8">
        <f t="shared" si="60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1"/>
        <v>21535</v>
      </c>
      <c r="P1014" s="8">
        <f t="shared" si="60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1"/>
        <v>35</v>
      </c>
      <c r="P1015" s="8">
        <f t="shared" si="60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1"/>
        <v>31</v>
      </c>
      <c r="P1016" s="8">
        <f t="shared" si="60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1"/>
        <v>3</v>
      </c>
      <c r="P1017" s="8">
        <f t="shared" si="60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1"/>
        <v>3</v>
      </c>
      <c r="P1018" s="8">
        <f t="shared" si="60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1"/>
        <v>23</v>
      </c>
      <c r="P1019" s="8">
        <f t="shared" si="60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1"/>
        <v>3</v>
      </c>
      <c r="P1020" s="8">
        <f t="shared" si="60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1"/>
        <v>47</v>
      </c>
      <c r="P1021" s="8">
        <f t="shared" si="60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1"/>
        <v>206</v>
      </c>
      <c r="P1022" s="8">
        <f t="shared" si="60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1"/>
        <v>352</v>
      </c>
      <c r="P1023" s="8">
        <f t="shared" si="60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1"/>
        <v>115</v>
      </c>
      <c r="P1024" s="8">
        <f t="shared" si="60"/>
        <v>31.054054054054053</v>
      </c>
      <c r="Q1024" t="s">
        <v>8325</v>
      </c>
      <c r="R1024" t="s">
        <v>8330</v>
      </c>
      <c r="S1024" s="12">
        <f t="shared" si="62"/>
        <v>42111.438391203701</v>
      </c>
      <c r="T1024" s="12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1"/>
        <v>237</v>
      </c>
      <c r="P1025" s="8">
        <f t="shared" si="60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1"/>
        <v>119</v>
      </c>
      <c r="P1026" s="8">
        <f t="shared" ref="P1026:P1089" si="64">IF(L1026=0,0,E1026/L1026)</f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5">ROUND(100*E1027/D1027,0)</f>
        <v>110</v>
      </c>
      <c r="P1027" s="8">
        <f t="shared" si="64"/>
        <v>71.848571428571432</v>
      </c>
      <c r="Q1027" t="s">
        <v>8325</v>
      </c>
      <c r="R1027" t="s">
        <v>8330</v>
      </c>
      <c r="S1027" s="12">
        <f t="shared" ref="S1027:S1090" si="66">(J1027/86400)+25569+(-5/24)</f>
        <v>42049.625428240739</v>
      </c>
      <c r="T1027" s="12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5"/>
        <v>100</v>
      </c>
      <c r="P1028" s="8">
        <f t="shared" si="64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5"/>
        <v>103</v>
      </c>
      <c r="P1029" s="8">
        <f t="shared" si="64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5"/>
        <v>117</v>
      </c>
      <c r="P1030" s="8">
        <f t="shared" si="64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5"/>
        <v>112</v>
      </c>
      <c r="P1031" s="8">
        <f t="shared" si="64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5"/>
        <v>342</v>
      </c>
      <c r="P1032" s="8">
        <f t="shared" si="64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5"/>
        <v>107</v>
      </c>
      <c r="P1033" s="8">
        <f t="shared" si="64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5"/>
        <v>108</v>
      </c>
      <c r="P1034" s="8">
        <f t="shared" si="64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5"/>
        <v>103</v>
      </c>
      <c r="P1035" s="8">
        <f t="shared" si="64"/>
        <v>50.592592592592595</v>
      </c>
      <c r="Q1035" t="s">
        <v>8325</v>
      </c>
      <c r="R1035" t="s">
        <v>8330</v>
      </c>
      <c r="S1035" s="12">
        <f t="shared" si="66"/>
        <v>42688.52407407407</v>
      </c>
      <c r="T1035" s="12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5"/>
        <v>130</v>
      </c>
      <c r="P1036" s="8">
        <f t="shared" si="64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5"/>
        <v>108</v>
      </c>
      <c r="P1037" s="8">
        <f t="shared" si="64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5"/>
        <v>112</v>
      </c>
      <c r="P1038" s="8">
        <f t="shared" si="64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5"/>
        <v>102</v>
      </c>
      <c r="P1039" s="8">
        <f t="shared" si="64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5"/>
        <v>145</v>
      </c>
      <c r="P1040" s="8">
        <f t="shared" si="64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5"/>
        <v>128</v>
      </c>
      <c r="P1041" s="8">
        <f t="shared" si="64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5"/>
        <v>0</v>
      </c>
      <c r="P1042" s="8">
        <f t="shared" si="64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5"/>
        <v>0</v>
      </c>
      <c r="P1043" s="8">
        <f t="shared" si="64"/>
        <v>0</v>
      </c>
      <c r="Q1043" t="s">
        <v>8331</v>
      </c>
      <c r="R1043" t="s">
        <v>8332</v>
      </c>
      <c r="S1043" s="12">
        <f t="shared" si="66"/>
        <v>41830.851759259254</v>
      </c>
      <c r="T1043" s="12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5"/>
        <v>2</v>
      </c>
      <c r="P1044" s="8">
        <f t="shared" si="64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5"/>
        <v>9</v>
      </c>
      <c r="P1045" s="8">
        <f t="shared" si="64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5"/>
        <v>0</v>
      </c>
      <c r="P1046" s="8">
        <f t="shared" si="64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5"/>
        <v>3</v>
      </c>
      <c r="P1047" s="8">
        <f t="shared" si="64"/>
        <v>33.25</v>
      </c>
      <c r="Q1047" t="s">
        <v>8331</v>
      </c>
      <c r="R1047" t="s">
        <v>8332</v>
      </c>
      <c r="S1047" s="12">
        <f t="shared" si="66"/>
        <v>41844.666087962956</v>
      </c>
      <c r="T1047" s="12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5"/>
        <v>0</v>
      </c>
      <c r="P1048" s="8">
        <f t="shared" si="64"/>
        <v>0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5"/>
        <v>0</v>
      </c>
      <c r="P1049" s="8">
        <f t="shared" si="64"/>
        <v>1</v>
      </c>
      <c r="Q1049" t="s">
        <v>8331</v>
      </c>
      <c r="R1049" t="s">
        <v>8332</v>
      </c>
      <c r="S1049" s="12">
        <f t="shared" si="66"/>
        <v>41918.610127314816</v>
      </c>
      <c r="T1049" s="12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5"/>
        <v>1</v>
      </c>
      <c r="P1050" s="8">
        <f t="shared" si="64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5"/>
        <v>0</v>
      </c>
      <c r="P1051" s="8">
        <f t="shared" si="64"/>
        <v>0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5"/>
        <v>0</v>
      </c>
      <c r="P1052" s="8">
        <f t="shared" si="64"/>
        <v>0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5"/>
        <v>0</v>
      </c>
      <c r="P1053" s="8">
        <f t="shared" si="64"/>
        <v>0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5"/>
        <v>0</v>
      </c>
      <c r="P1054" s="8">
        <f t="shared" si="64"/>
        <v>0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5"/>
        <v>1</v>
      </c>
      <c r="P1055" s="8">
        <f t="shared" si="64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5"/>
        <v>0</v>
      </c>
      <c r="P1056" s="8">
        <f t="shared" si="64"/>
        <v>0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5"/>
        <v>0</v>
      </c>
      <c r="P1057" s="8">
        <f t="shared" si="64"/>
        <v>0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5"/>
        <v>0</v>
      </c>
      <c r="P1058" s="8">
        <f t="shared" si="64"/>
        <v>0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5"/>
        <v>0</v>
      </c>
      <c r="P1059" s="8">
        <f t="shared" si="64"/>
        <v>0</v>
      </c>
      <c r="Q1059" t="s">
        <v>8331</v>
      </c>
      <c r="R1059" t="s">
        <v>8332</v>
      </c>
      <c r="S1059" s="12">
        <f t="shared" si="66"/>
        <v>42678.662997685184</v>
      </c>
      <c r="T1059" s="12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5"/>
        <v>0</v>
      </c>
      <c r="P1060" s="8">
        <f t="shared" si="64"/>
        <v>0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5"/>
        <v>0</v>
      </c>
      <c r="P1061" s="8">
        <f t="shared" si="64"/>
        <v>0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5"/>
        <v>1</v>
      </c>
      <c r="P1062" s="8">
        <f t="shared" si="64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5"/>
        <v>0</v>
      </c>
      <c r="P1063" s="8">
        <f t="shared" si="64"/>
        <v>0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5"/>
        <v>95</v>
      </c>
      <c r="P1064" s="8">
        <f t="shared" si="64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5"/>
        <v>0</v>
      </c>
      <c r="P1065" s="8">
        <f t="shared" si="64"/>
        <v>0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5"/>
        <v>9</v>
      </c>
      <c r="P1066" s="8">
        <f t="shared" si="64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5"/>
        <v>3</v>
      </c>
      <c r="P1067" s="8">
        <f t="shared" si="64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5"/>
        <v>3</v>
      </c>
      <c r="P1068" s="8">
        <f t="shared" si="64"/>
        <v>34.128378378378379</v>
      </c>
      <c r="Q1068" t="s">
        <v>8333</v>
      </c>
      <c r="R1068" t="s">
        <v>8334</v>
      </c>
      <c r="S1068" s="12">
        <f t="shared" si="66"/>
        <v>41445.754421296289</v>
      </c>
      <c r="T1068" s="12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5"/>
        <v>26</v>
      </c>
      <c r="P1069" s="8">
        <f t="shared" si="64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5"/>
        <v>0</v>
      </c>
      <c r="P1070" s="8">
        <f t="shared" si="64"/>
        <v>11.25</v>
      </c>
      <c r="Q1070" t="s">
        <v>8333</v>
      </c>
      <c r="R1070" t="s">
        <v>8334</v>
      </c>
      <c r="S1070" s="12">
        <f t="shared" si="66"/>
        <v>42440.162777777776</v>
      </c>
      <c r="T1070" s="12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5"/>
        <v>39</v>
      </c>
      <c r="P1071" s="8">
        <f t="shared" si="64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5"/>
        <v>1</v>
      </c>
      <c r="P1072" s="8">
        <f t="shared" si="64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5"/>
        <v>0</v>
      </c>
      <c r="P1073" s="8">
        <f t="shared" si="64"/>
        <v>0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5"/>
        <v>0</v>
      </c>
      <c r="P1074" s="8">
        <f t="shared" si="64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5"/>
        <v>1</v>
      </c>
      <c r="P1075" s="8">
        <f t="shared" si="64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5"/>
        <v>6</v>
      </c>
      <c r="P1076" s="8">
        <f t="shared" si="64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5"/>
        <v>5</v>
      </c>
      <c r="P1077" s="8">
        <f t="shared" si="64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5"/>
        <v>63</v>
      </c>
      <c r="P1078" s="8">
        <f t="shared" si="64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5"/>
        <v>29</v>
      </c>
      <c r="P1079" s="8">
        <f t="shared" si="64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5"/>
        <v>8</v>
      </c>
      <c r="P1080" s="8">
        <f t="shared" si="64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5"/>
        <v>3</v>
      </c>
      <c r="P1081" s="8">
        <f t="shared" si="64"/>
        <v>37.666666666666664</v>
      </c>
      <c r="Q1081" t="s">
        <v>8333</v>
      </c>
      <c r="R1081" t="s">
        <v>8334</v>
      </c>
      <c r="S1081" s="12">
        <f t="shared" si="66"/>
        <v>42479.358055555553</v>
      </c>
      <c r="T1081" s="12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5"/>
        <v>9</v>
      </c>
      <c r="P1082" s="8">
        <f t="shared" si="64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5"/>
        <v>0</v>
      </c>
      <c r="P1083" s="8">
        <f t="shared" si="64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5"/>
        <v>1</v>
      </c>
      <c r="P1084" s="8">
        <f t="shared" si="64"/>
        <v>18.666666666666668</v>
      </c>
      <c r="Q1084" t="s">
        <v>8333</v>
      </c>
      <c r="R1084" t="s">
        <v>8334</v>
      </c>
      <c r="S1084" s="12">
        <f t="shared" si="66"/>
        <v>41101.697777777772</v>
      </c>
      <c r="T1084" s="12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5"/>
        <v>1</v>
      </c>
      <c r="P1085" s="8">
        <f t="shared" si="64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5"/>
        <v>0</v>
      </c>
      <c r="P1086" s="8">
        <f t="shared" si="64"/>
        <v>0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5"/>
        <v>3</v>
      </c>
      <c r="P1087" s="8">
        <f t="shared" si="64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5"/>
        <v>0</v>
      </c>
      <c r="P1088" s="8">
        <f t="shared" si="64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5"/>
        <v>0</v>
      </c>
      <c r="P1089" s="8">
        <f t="shared" si="64"/>
        <v>0</v>
      </c>
      <c r="Q1089" t="s">
        <v>8333</v>
      </c>
      <c r="R1089" t="s">
        <v>8334</v>
      </c>
      <c r="S1089" s="12">
        <f t="shared" si="66"/>
        <v>41775.505636574067</v>
      </c>
      <c r="T1089" s="12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5"/>
        <v>14</v>
      </c>
      <c r="P1090" s="8">
        <f t="shared" ref="P1090:P1153" si="68">IF(L1090=0,0,E1090/L1090)</f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9">ROUND(100*E1091/D1091,0)</f>
        <v>8</v>
      </c>
      <c r="P1091" s="8">
        <f t="shared" si="68"/>
        <v>23.959183673469386</v>
      </c>
      <c r="Q1091" t="s">
        <v>8333</v>
      </c>
      <c r="R1091" t="s">
        <v>8334</v>
      </c>
      <c r="S1091" s="12">
        <f t="shared" ref="S1091:S1154" si="70">(J1091/86400)+25569+(-5/24)</f>
        <v>42150.981192129628</v>
      </c>
      <c r="T1091" s="12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9"/>
        <v>0</v>
      </c>
      <c r="P1092" s="8">
        <f t="shared" si="68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9"/>
        <v>13</v>
      </c>
      <c r="P1093" s="8">
        <f t="shared" si="68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9"/>
        <v>1</v>
      </c>
      <c r="P1094" s="8">
        <f t="shared" si="68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9"/>
        <v>14</v>
      </c>
      <c r="P1095" s="8">
        <f t="shared" si="68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9"/>
        <v>18</v>
      </c>
      <c r="P1096" s="8">
        <f t="shared" si="68"/>
        <v>122.00037037037038</v>
      </c>
      <c r="Q1096" t="s">
        <v>8333</v>
      </c>
      <c r="R1096" t="s">
        <v>8334</v>
      </c>
      <c r="S1096" s="12">
        <f t="shared" si="70"/>
        <v>40795.505011574074</v>
      </c>
      <c r="T1096" s="12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9"/>
        <v>5</v>
      </c>
      <c r="P1097" s="8">
        <f t="shared" si="68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9"/>
        <v>18</v>
      </c>
      <c r="P1098" s="8">
        <f t="shared" si="68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9"/>
        <v>0</v>
      </c>
      <c r="P1099" s="8">
        <f t="shared" si="68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9"/>
        <v>7</v>
      </c>
      <c r="P1100" s="8">
        <f t="shared" si="68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9"/>
        <v>1</v>
      </c>
      <c r="P1101" s="8">
        <f t="shared" si="68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9"/>
        <v>3</v>
      </c>
      <c r="P1102" s="8">
        <f t="shared" si="68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9"/>
        <v>0</v>
      </c>
      <c r="P1103" s="8">
        <f t="shared" si="68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9"/>
        <v>5</v>
      </c>
      <c r="P1104" s="8">
        <f t="shared" si="68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9"/>
        <v>2</v>
      </c>
      <c r="P1105" s="8">
        <f t="shared" si="68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9"/>
        <v>5</v>
      </c>
      <c r="P1106" s="8">
        <f t="shared" si="68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9"/>
        <v>0</v>
      </c>
      <c r="P1107" s="8">
        <f t="shared" si="68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9"/>
        <v>41</v>
      </c>
      <c r="P1108" s="8">
        <f t="shared" si="68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9"/>
        <v>0</v>
      </c>
      <c r="P1109" s="8">
        <f t="shared" si="68"/>
        <v>0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9"/>
        <v>3</v>
      </c>
      <c r="P1110" s="8">
        <f t="shared" si="68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9"/>
        <v>0</v>
      </c>
      <c r="P1111" s="8">
        <f t="shared" si="68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9"/>
        <v>1</v>
      </c>
      <c r="P1112" s="8">
        <f t="shared" si="68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9"/>
        <v>0</v>
      </c>
      <c r="P1113" s="8">
        <f t="shared" si="68"/>
        <v>1</v>
      </c>
      <c r="Q1113" t="s">
        <v>8333</v>
      </c>
      <c r="R1113" t="s">
        <v>8334</v>
      </c>
      <c r="S1113" s="12">
        <f t="shared" si="70"/>
        <v>42346.995254629626</v>
      </c>
      <c r="T1113" s="12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9"/>
        <v>36</v>
      </c>
      <c r="P1114" s="8">
        <f t="shared" si="68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9"/>
        <v>1</v>
      </c>
      <c r="P1115" s="8">
        <f t="shared" si="68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9"/>
        <v>0</v>
      </c>
      <c r="P1116" s="8">
        <f t="shared" si="68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9"/>
        <v>0</v>
      </c>
      <c r="P1117" s="8">
        <f t="shared" si="68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9"/>
        <v>0</v>
      </c>
      <c r="P1118" s="8">
        <f t="shared" si="68"/>
        <v>17.852</v>
      </c>
      <c r="Q1118" t="s">
        <v>8333</v>
      </c>
      <c r="R1118" t="s">
        <v>8334</v>
      </c>
      <c r="S1118" s="12">
        <f t="shared" si="70"/>
        <v>41009.638981481483</v>
      </c>
      <c r="T1118" s="12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9"/>
        <v>8</v>
      </c>
      <c r="P1119" s="8">
        <f t="shared" si="68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9"/>
        <v>2</v>
      </c>
      <c r="P1120" s="8">
        <f t="shared" si="68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9"/>
        <v>0</v>
      </c>
      <c r="P1121" s="8">
        <f t="shared" si="68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9"/>
        <v>0</v>
      </c>
      <c r="P1122" s="8">
        <f t="shared" si="68"/>
        <v>0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9"/>
        <v>0</v>
      </c>
      <c r="P1123" s="8">
        <f t="shared" si="68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9"/>
        <v>0</v>
      </c>
      <c r="P1124" s="8">
        <f t="shared" si="68"/>
        <v>0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9"/>
        <v>0</v>
      </c>
      <c r="P1125" s="8">
        <f t="shared" si="68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9"/>
        <v>0</v>
      </c>
      <c r="P1126" s="8">
        <f t="shared" si="68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9"/>
        <v>0</v>
      </c>
      <c r="P1127" s="8">
        <f t="shared" si="68"/>
        <v>0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9"/>
        <v>1</v>
      </c>
      <c r="P1128" s="8">
        <f t="shared" si="68"/>
        <v>5</v>
      </c>
      <c r="Q1128" t="s">
        <v>8333</v>
      </c>
      <c r="R1128" t="s">
        <v>8335</v>
      </c>
      <c r="S1128" s="12">
        <f t="shared" si="70"/>
        <v>42535.119143518517</v>
      </c>
      <c r="T1128" s="12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9"/>
        <v>2</v>
      </c>
      <c r="P1129" s="8">
        <f t="shared" si="68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9"/>
        <v>0</v>
      </c>
      <c r="P1130" s="8">
        <f t="shared" si="68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9"/>
        <v>0</v>
      </c>
      <c r="P1131" s="8">
        <f t="shared" si="68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9"/>
        <v>0</v>
      </c>
      <c r="P1132" s="8">
        <f t="shared" si="68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9"/>
        <v>0</v>
      </c>
      <c r="P1133" s="8">
        <f t="shared" si="68"/>
        <v>0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9"/>
        <v>14</v>
      </c>
      <c r="P1134" s="8">
        <f t="shared" si="68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9"/>
        <v>1</v>
      </c>
      <c r="P1135" s="8">
        <f t="shared" si="68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9"/>
        <v>0</v>
      </c>
      <c r="P1136" s="8">
        <f t="shared" si="68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9"/>
        <v>5</v>
      </c>
      <c r="P1137" s="8">
        <f t="shared" si="68"/>
        <v>50</v>
      </c>
      <c r="Q1137" t="s">
        <v>8333</v>
      </c>
      <c r="R1137" t="s">
        <v>8335</v>
      </c>
      <c r="S1137" s="12">
        <f t="shared" si="70"/>
        <v>42558.781180555554</v>
      </c>
      <c r="T1137" s="12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9"/>
        <v>6</v>
      </c>
      <c r="P1138" s="8">
        <f t="shared" si="68"/>
        <v>45</v>
      </c>
      <c r="Q1138" t="s">
        <v>8333</v>
      </c>
      <c r="R1138" t="s">
        <v>8335</v>
      </c>
      <c r="S1138" s="12">
        <f t="shared" si="70"/>
        <v>42327.46329861111</v>
      </c>
      <c r="T1138" s="12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9"/>
        <v>40</v>
      </c>
      <c r="P1139" s="8">
        <f t="shared" si="68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9"/>
        <v>0</v>
      </c>
      <c r="P1140" s="8">
        <f t="shared" si="68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9"/>
        <v>0</v>
      </c>
      <c r="P1141" s="8">
        <f t="shared" si="68"/>
        <v>5</v>
      </c>
      <c r="Q1141" t="s">
        <v>8333</v>
      </c>
      <c r="R1141" t="s">
        <v>8335</v>
      </c>
      <c r="S1141" s="12">
        <f t="shared" si="70"/>
        <v>41975.139189814814</v>
      </c>
      <c r="T1141" s="12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9"/>
        <v>0</v>
      </c>
      <c r="P1142" s="8">
        <f t="shared" si="68"/>
        <v>0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9"/>
        <v>0</v>
      </c>
      <c r="P1143" s="8">
        <f t="shared" si="68"/>
        <v>0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9"/>
        <v>0</v>
      </c>
      <c r="P1144" s="8">
        <f t="shared" si="68"/>
        <v>0</v>
      </c>
      <c r="Q1144" t="s">
        <v>8333</v>
      </c>
      <c r="R1144" t="s">
        <v>8335</v>
      </c>
      <c r="S1144" s="12">
        <f t="shared" si="70"/>
        <v>42021.797766203701</v>
      </c>
      <c r="T1144" s="12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9"/>
        <v>0</v>
      </c>
      <c r="P1145" s="8">
        <f t="shared" si="68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9"/>
        <v>0</v>
      </c>
      <c r="P1146" s="8">
        <f t="shared" si="68"/>
        <v>0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9"/>
        <v>0</v>
      </c>
      <c r="P1147" s="8">
        <f t="shared" si="68"/>
        <v>100</v>
      </c>
      <c r="Q1147" t="s">
        <v>8336</v>
      </c>
      <c r="R1147" t="s">
        <v>8337</v>
      </c>
      <c r="S1147" s="12">
        <f t="shared" si="70"/>
        <v>41854.539259259254</v>
      </c>
      <c r="T1147" s="12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9"/>
        <v>9</v>
      </c>
      <c r="P1148" s="8">
        <f t="shared" si="68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9"/>
        <v>0</v>
      </c>
      <c r="P1149" s="8">
        <f t="shared" si="68"/>
        <v>0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9"/>
        <v>0</v>
      </c>
      <c r="P1150" s="8">
        <f t="shared" si="68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9"/>
        <v>0</v>
      </c>
      <c r="P1151" s="8">
        <f t="shared" si="68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9"/>
        <v>10</v>
      </c>
      <c r="P1152" s="8">
        <f t="shared" si="68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9"/>
        <v>0</v>
      </c>
      <c r="P1153" s="8">
        <f t="shared" si="68"/>
        <v>0</v>
      </c>
      <c r="Q1153" t="s">
        <v>8336</v>
      </c>
      <c r="R1153" t="s">
        <v>8337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9"/>
        <v>6</v>
      </c>
      <c r="P1154" s="8">
        <f t="shared" ref="P1154:P1217" si="72">IF(L1154=0,0,E1154/L1154)</f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3">ROUND(100*E1155/D1155,0)</f>
        <v>1</v>
      </c>
      <c r="P1155" s="8">
        <f t="shared" si="72"/>
        <v>50</v>
      </c>
      <c r="Q1155" t="s">
        <v>8336</v>
      </c>
      <c r="R1155" t="s">
        <v>8337</v>
      </c>
      <c r="S1155" s="12">
        <f t="shared" ref="S1155:S1218" si="74">(J1155/86400)+25569+(-5/24)</f>
        <v>42143.505844907406</v>
      </c>
      <c r="T1155" s="12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3"/>
        <v>7</v>
      </c>
      <c r="P1156" s="8">
        <f t="shared" si="72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3"/>
        <v>1</v>
      </c>
      <c r="P1157" s="8">
        <f t="shared" si="72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3"/>
        <v>0</v>
      </c>
      <c r="P1158" s="8">
        <f t="shared" si="72"/>
        <v>0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3"/>
        <v>2</v>
      </c>
      <c r="P1159" s="8">
        <f t="shared" si="72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3"/>
        <v>0</v>
      </c>
      <c r="P1160" s="8">
        <f t="shared" si="72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3"/>
        <v>0</v>
      </c>
      <c r="P1161" s="8">
        <f t="shared" si="72"/>
        <v>0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3"/>
        <v>4</v>
      </c>
      <c r="P1162" s="8">
        <f t="shared" si="72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3"/>
        <v>0</v>
      </c>
      <c r="P1163" s="8">
        <f t="shared" si="72"/>
        <v>0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3"/>
        <v>0</v>
      </c>
      <c r="P1164" s="8">
        <f t="shared" si="72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3"/>
        <v>0</v>
      </c>
      <c r="P1165" s="8">
        <f t="shared" si="72"/>
        <v>0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3"/>
        <v>0</v>
      </c>
      <c r="P1166" s="8">
        <f t="shared" si="72"/>
        <v>0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3"/>
        <v>21</v>
      </c>
      <c r="P1167" s="8">
        <f t="shared" si="72"/>
        <v>82.82</v>
      </c>
      <c r="Q1167" t="s">
        <v>8336</v>
      </c>
      <c r="R1167" t="s">
        <v>8337</v>
      </c>
      <c r="S1167" s="12">
        <f t="shared" si="74"/>
        <v>41792.00613425926</v>
      </c>
      <c r="T1167" s="12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3"/>
        <v>19</v>
      </c>
      <c r="P1168" s="8">
        <f t="shared" si="72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3"/>
        <v>2</v>
      </c>
      <c r="P1169" s="8">
        <f t="shared" si="72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3"/>
        <v>6</v>
      </c>
      <c r="P1170" s="8">
        <f t="shared" si="72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3"/>
        <v>0</v>
      </c>
      <c r="P1171" s="8">
        <f t="shared" si="72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3"/>
        <v>0</v>
      </c>
      <c r="P1172" s="8">
        <f t="shared" si="72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3"/>
        <v>0</v>
      </c>
      <c r="P1173" s="8">
        <f t="shared" si="72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3"/>
        <v>0</v>
      </c>
      <c r="P1174" s="8">
        <f t="shared" si="72"/>
        <v>0</v>
      </c>
      <c r="Q1174" t="s">
        <v>8336</v>
      </c>
      <c r="R1174" t="s">
        <v>8337</v>
      </c>
      <c r="S1174" s="12">
        <f t="shared" si="74"/>
        <v>41841.473981481475</v>
      </c>
      <c r="T1174" s="12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3"/>
        <v>0</v>
      </c>
      <c r="P1175" s="8">
        <f t="shared" si="72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3"/>
        <v>6</v>
      </c>
      <c r="P1176" s="8">
        <f t="shared" si="72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3"/>
        <v>3</v>
      </c>
      <c r="P1177" s="8">
        <f t="shared" si="72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3"/>
        <v>0</v>
      </c>
      <c r="P1178" s="8">
        <f t="shared" si="72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3"/>
        <v>0</v>
      </c>
      <c r="P1179" s="8">
        <f t="shared" si="72"/>
        <v>0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3"/>
        <v>0</v>
      </c>
      <c r="P1180" s="8">
        <f t="shared" si="72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3"/>
        <v>5</v>
      </c>
      <c r="P1181" s="8">
        <f t="shared" si="72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3"/>
        <v>12</v>
      </c>
      <c r="P1182" s="8">
        <f t="shared" si="72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3"/>
        <v>0</v>
      </c>
      <c r="P1183" s="8">
        <f t="shared" si="72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3"/>
        <v>4</v>
      </c>
      <c r="P1184" s="8">
        <f t="shared" si="72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3"/>
        <v>4</v>
      </c>
      <c r="P1185" s="8">
        <f t="shared" si="72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3"/>
        <v>105</v>
      </c>
      <c r="P1186" s="8">
        <f t="shared" si="72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3"/>
        <v>105</v>
      </c>
      <c r="P1187" s="8">
        <f t="shared" si="72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3"/>
        <v>107</v>
      </c>
      <c r="P1188" s="8">
        <f t="shared" si="72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3"/>
        <v>104</v>
      </c>
      <c r="P1189" s="8">
        <f t="shared" si="72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3"/>
        <v>161</v>
      </c>
      <c r="P1190" s="8">
        <f t="shared" si="72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3"/>
        <v>108</v>
      </c>
      <c r="P1191" s="8">
        <f t="shared" si="72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3"/>
        <v>135</v>
      </c>
      <c r="P1192" s="8">
        <f t="shared" si="72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3"/>
        <v>109</v>
      </c>
      <c r="P1193" s="8">
        <f t="shared" si="72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3"/>
        <v>290</v>
      </c>
      <c r="P1194" s="8">
        <f t="shared" si="72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3"/>
        <v>104</v>
      </c>
      <c r="P1195" s="8">
        <f t="shared" si="72"/>
        <v>79.967032967032964</v>
      </c>
      <c r="Q1195" t="s">
        <v>8338</v>
      </c>
      <c r="R1195" t="s">
        <v>8339</v>
      </c>
      <c r="S1195" s="12">
        <f t="shared" si="74"/>
        <v>42409.567743055552</v>
      </c>
      <c r="T1195" s="12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3"/>
        <v>322</v>
      </c>
      <c r="P1196" s="8">
        <f t="shared" si="72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3"/>
        <v>135</v>
      </c>
      <c r="P1197" s="8">
        <f t="shared" si="72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3"/>
        <v>270</v>
      </c>
      <c r="P1198" s="8">
        <f t="shared" si="72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3"/>
        <v>253</v>
      </c>
      <c r="P1199" s="8">
        <f t="shared" si="72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3"/>
        <v>261</v>
      </c>
      <c r="P1200" s="8">
        <f t="shared" si="72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3"/>
        <v>101</v>
      </c>
      <c r="P1201" s="8">
        <f t="shared" si="72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3"/>
        <v>126</v>
      </c>
      <c r="P1202" s="8">
        <f t="shared" si="72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3"/>
        <v>102</v>
      </c>
      <c r="P1203" s="8">
        <f t="shared" si="72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3"/>
        <v>199</v>
      </c>
      <c r="P1204" s="8">
        <f t="shared" si="72"/>
        <v>183.80442804428046</v>
      </c>
      <c r="Q1204" t="s">
        <v>8338</v>
      </c>
      <c r="R1204" t="s">
        <v>8339</v>
      </c>
      <c r="S1204" s="12">
        <f t="shared" si="74"/>
        <v>42152.08048611111</v>
      </c>
      <c r="T1204" s="12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3"/>
        <v>102</v>
      </c>
      <c r="P1205" s="8">
        <f t="shared" si="72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3"/>
        <v>103</v>
      </c>
      <c r="P1206" s="8">
        <f t="shared" si="72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3"/>
        <v>101</v>
      </c>
      <c r="P1207" s="8">
        <f t="shared" si="72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3"/>
        <v>115</v>
      </c>
      <c r="P1208" s="8">
        <f t="shared" si="72"/>
        <v>32.34375</v>
      </c>
      <c r="Q1208" t="s">
        <v>8338</v>
      </c>
      <c r="R1208" t="s">
        <v>8339</v>
      </c>
      <c r="S1208" s="12">
        <f t="shared" si="74"/>
        <v>42772.567743055552</v>
      </c>
      <c r="T1208" s="12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3"/>
        <v>104</v>
      </c>
      <c r="P1209" s="8">
        <f t="shared" si="72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3"/>
        <v>155</v>
      </c>
      <c r="P1210" s="8">
        <f t="shared" si="72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3"/>
        <v>106</v>
      </c>
      <c r="P1211" s="8">
        <f t="shared" si="72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3"/>
        <v>254</v>
      </c>
      <c r="P1212" s="8">
        <f t="shared" si="72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3"/>
        <v>101</v>
      </c>
      <c r="P1213" s="8">
        <f t="shared" si="72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3"/>
        <v>129</v>
      </c>
      <c r="P1214" s="8">
        <f t="shared" si="72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3"/>
        <v>102</v>
      </c>
      <c r="P1215" s="8">
        <f t="shared" si="72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3"/>
        <v>132</v>
      </c>
      <c r="P1216" s="8">
        <f t="shared" si="72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3"/>
        <v>786</v>
      </c>
      <c r="P1217" s="8">
        <f t="shared" si="72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3"/>
        <v>146</v>
      </c>
      <c r="P1218" s="8">
        <f t="shared" ref="P1218:P1281" si="76">IF(L1218=0,0,E1218/L1218)</f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7">ROUND(100*E1219/D1219,0)</f>
        <v>103</v>
      </c>
      <c r="P1219" s="8">
        <f t="shared" si="76"/>
        <v>148.57377049180329</v>
      </c>
      <c r="Q1219" t="s">
        <v>8338</v>
      </c>
      <c r="R1219" t="s">
        <v>8339</v>
      </c>
      <c r="S1219" s="12">
        <f t="shared" ref="S1219:S1282" si="78">(J1219/86400)+25569+(-5/24)</f>
        <v>42535.6011574074</v>
      </c>
      <c r="T1219" s="12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7"/>
        <v>172</v>
      </c>
      <c r="P1220" s="8">
        <f t="shared" si="76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7"/>
        <v>159</v>
      </c>
      <c r="P1221" s="8">
        <f t="shared" si="76"/>
        <v>102.86166007905139</v>
      </c>
      <c r="Q1221" t="s">
        <v>8338</v>
      </c>
      <c r="R1221" t="s">
        <v>8339</v>
      </c>
      <c r="S1221" s="12">
        <f t="shared" si="78"/>
        <v>42633.253622685188</v>
      </c>
      <c r="T1221" s="12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7"/>
        <v>104</v>
      </c>
      <c r="P1222" s="8">
        <f t="shared" si="76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7"/>
        <v>111</v>
      </c>
      <c r="P1223" s="8">
        <f t="shared" si="76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7"/>
        <v>280</v>
      </c>
      <c r="P1224" s="8">
        <f t="shared" si="76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7"/>
        <v>112</v>
      </c>
      <c r="P1225" s="8">
        <f t="shared" si="76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7"/>
        <v>7</v>
      </c>
      <c r="P1226" s="8">
        <f t="shared" si="76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7"/>
        <v>4</v>
      </c>
      <c r="P1227" s="8">
        <f t="shared" si="76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7"/>
        <v>4</v>
      </c>
      <c r="P1228" s="8">
        <f t="shared" si="76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7"/>
        <v>0</v>
      </c>
      <c r="P1229" s="8">
        <f t="shared" si="76"/>
        <v>0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7"/>
        <v>29</v>
      </c>
      <c r="P1230" s="8">
        <f t="shared" si="76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7"/>
        <v>1</v>
      </c>
      <c r="P1231" s="8">
        <f t="shared" si="76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7"/>
        <v>0</v>
      </c>
      <c r="P1232" s="8">
        <f t="shared" si="76"/>
        <v>0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7"/>
        <v>0</v>
      </c>
      <c r="P1233" s="8">
        <f t="shared" si="76"/>
        <v>0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7"/>
        <v>1</v>
      </c>
      <c r="P1234" s="8">
        <f t="shared" si="76"/>
        <v>40</v>
      </c>
      <c r="Q1234" t="s">
        <v>8325</v>
      </c>
      <c r="R1234" t="s">
        <v>8340</v>
      </c>
      <c r="S1234" s="12">
        <f t="shared" si="78"/>
        <v>41506.639699074069</v>
      </c>
      <c r="T1234" s="12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7"/>
        <v>12</v>
      </c>
      <c r="P1235" s="8">
        <f t="shared" si="76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7"/>
        <v>0</v>
      </c>
      <c r="P1236" s="8">
        <f t="shared" si="76"/>
        <v>0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7"/>
        <v>3</v>
      </c>
      <c r="P1237" s="8">
        <f t="shared" si="76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7"/>
        <v>0</v>
      </c>
      <c r="P1238" s="8">
        <f t="shared" si="76"/>
        <v>0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7"/>
        <v>0</v>
      </c>
      <c r="P1239" s="8">
        <f t="shared" si="76"/>
        <v>0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7"/>
        <v>18</v>
      </c>
      <c r="P1240" s="8">
        <f t="shared" si="76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7"/>
        <v>0</v>
      </c>
      <c r="P1241" s="8">
        <f t="shared" si="76"/>
        <v>0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7"/>
        <v>3</v>
      </c>
      <c r="P1242" s="8">
        <f t="shared" si="76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7"/>
        <v>51</v>
      </c>
      <c r="P1243" s="8">
        <f t="shared" si="76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7"/>
        <v>1</v>
      </c>
      <c r="P1244" s="8">
        <f t="shared" si="76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7"/>
        <v>14</v>
      </c>
      <c r="P1245" s="8">
        <f t="shared" si="76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7"/>
        <v>104</v>
      </c>
      <c r="P1246" s="8">
        <f t="shared" si="76"/>
        <v>46.133333333333333</v>
      </c>
      <c r="Q1246" t="s">
        <v>8325</v>
      </c>
      <c r="R1246" t="s">
        <v>8326</v>
      </c>
      <c r="S1246" s="12">
        <f t="shared" si="78"/>
        <v>41355.617164351854</v>
      </c>
      <c r="T1246" s="12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7"/>
        <v>120</v>
      </c>
      <c r="P1247" s="8">
        <f t="shared" si="76"/>
        <v>141.47058823529412</v>
      </c>
      <c r="Q1247" t="s">
        <v>8325</v>
      </c>
      <c r="R1247" t="s">
        <v>8326</v>
      </c>
      <c r="S1247" s="12">
        <f t="shared" si="78"/>
        <v>41774.391597222224</v>
      </c>
      <c r="T1247" s="12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7"/>
        <v>117</v>
      </c>
      <c r="P1248" s="8">
        <f t="shared" si="76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7"/>
        <v>122</v>
      </c>
      <c r="P1249" s="8">
        <f t="shared" si="76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7"/>
        <v>152</v>
      </c>
      <c r="P1250" s="8">
        <f t="shared" si="76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7"/>
        <v>104</v>
      </c>
      <c r="P1251" s="8">
        <f t="shared" si="76"/>
        <v>64.46913580246914</v>
      </c>
      <c r="Q1251" t="s">
        <v>8325</v>
      </c>
      <c r="R1251" t="s">
        <v>8326</v>
      </c>
      <c r="S1251" s="12">
        <f t="shared" si="78"/>
        <v>41067.532534722217</v>
      </c>
      <c r="T1251" s="12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7"/>
        <v>200</v>
      </c>
      <c r="P1252" s="8">
        <f t="shared" si="76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7"/>
        <v>102</v>
      </c>
      <c r="P1253" s="8">
        <f t="shared" si="76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7"/>
        <v>138</v>
      </c>
      <c r="P1254" s="8">
        <f t="shared" si="76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7"/>
        <v>303833</v>
      </c>
      <c r="P1255" s="8">
        <f t="shared" si="76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7"/>
        <v>199</v>
      </c>
      <c r="P1256" s="8">
        <f t="shared" si="76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7"/>
        <v>202</v>
      </c>
      <c r="P1257" s="8">
        <f t="shared" si="76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7"/>
        <v>118</v>
      </c>
      <c r="P1258" s="8">
        <f t="shared" si="76"/>
        <v>98.030831024930734</v>
      </c>
      <c r="Q1258" t="s">
        <v>8325</v>
      </c>
      <c r="R1258" t="s">
        <v>8326</v>
      </c>
      <c r="S1258" s="12">
        <f t="shared" si="78"/>
        <v>40921.711006944439</v>
      </c>
      <c r="T1258" s="12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7"/>
        <v>295</v>
      </c>
      <c r="P1259" s="8">
        <f t="shared" si="76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7"/>
        <v>213</v>
      </c>
      <c r="P1260" s="8">
        <f t="shared" si="76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7"/>
        <v>104</v>
      </c>
      <c r="P1261" s="8">
        <f t="shared" si="76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7"/>
        <v>114</v>
      </c>
      <c r="P1262" s="8">
        <f t="shared" si="76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7"/>
        <v>101</v>
      </c>
      <c r="P1263" s="8">
        <f t="shared" si="76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7"/>
        <v>125</v>
      </c>
      <c r="P1264" s="8">
        <f t="shared" si="76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7"/>
        <v>119</v>
      </c>
      <c r="P1265" s="8">
        <f t="shared" si="76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7"/>
        <v>166</v>
      </c>
      <c r="P1266" s="8">
        <f t="shared" si="76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7"/>
        <v>119</v>
      </c>
      <c r="P1267" s="8">
        <f t="shared" si="76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7"/>
        <v>100</v>
      </c>
      <c r="P1268" s="8">
        <f t="shared" si="76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7"/>
        <v>102</v>
      </c>
      <c r="P1269" s="8">
        <f t="shared" si="76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7"/>
        <v>117</v>
      </c>
      <c r="P1270" s="8">
        <f t="shared" si="76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7"/>
        <v>109</v>
      </c>
      <c r="P1271" s="8">
        <f t="shared" si="76"/>
        <v>99.15533980582525</v>
      </c>
      <c r="Q1271" t="s">
        <v>8325</v>
      </c>
      <c r="R1271" t="s">
        <v>8326</v>
      </c>
      <c r="S1271" s="12">
        <f t="shared" si="78"/>
        <v>42445.614722222221</v>
      </c>
      <c r="T1271" s="12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7"/>
        <v>115</v>
      </c>
      <c r="P1272" s="8">
        <f t="shared" si="76"/>
        <v>67.881656804733723</v>
      </c>
      <c r="Q1272" t="s">
        <v>8325</v>
      </c>
      <c r="R1272" t="s">
        <v>8326</v>
      </c>
      <c r="S1272" s="12">
        <f t="shared" si="78"/>
        <v>40933.648634259254</v>
      </c>
      <c r="T1272" s="12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7"/>
        <v>102</v>
      </c>
      <c r="P1273" s="8">
        <f t="shared" si="76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7"/>
        <v>106</v>
      </c>
      <c r="P1274" s="8">
        <f t="shared" si="76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7"/>
        <v>104</v>
      </c>
      <c r="P1275" s="8">
        <f t="shared" si="76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7"/>
        <v>155</v>
      </c>
      <c r="P1276" s="8">
        <f t="shared" si="76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7"/>
        <v>162</v>
      </c>
      <c r="P1277" s="8">
        <f t="shared" si="76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7"/>
        <v>104</v>
      </c>
      <c r="P1278" s="8">
        <f t="shared" si="76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7"/>
        <v>106</v>
      </c>
      <c r="P1279" s="8">
        <f t="shared" si="76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7"/>
        <v>155</v>
      </c>
      <c r="P1280" s="8">
        <f t="shared" si="76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7"/>
        <v>111</v>
      </c>
      <c r="P1281" s="8">
        <f t="shared" si="76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7"/>
        <v>111</v>
      </c>
      <c r="P1282" s="8">
        <f t="shared" ref="P1282:P1345" si="80">IF(L1282=0,0,E1282/L1282)</f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1">ROUND(100*E1283/D1283,0)</f>
        <v>111</v>
      </c>
      <c r="P1283" s="8">
        <f t="shared" si="80"/>
        <v>104.72972972972973</v>
      </c>
      <c r="Q1283" t="s">
        <v>8325</v>
      </c>
      <c r="R1283" t="s">
        <v>8326</v>
      </c>
      <c r="S1283" s="12">
        <f t="shared" ref="S1283:S1346" si="82">(J1283/86400)+25569+(-5/24)</f>
        <v>41463.535138888888</v>
      </c>
      <c r="T1283" s="12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1"/>
        <v>124</v>
      </c>
      <c r="P1284" s="8">
        <f t="shared" si="80"/>
        <v>67.671532846715323</v>
      </c>
      <c r="Q1284" t="s">
        <v>8325</v>
      </c>
      <c r="R1284" t="s">
        <v>8326</v>
      </c>
      <c r="S1284" s="12">
        <f t="shared" si="82"/>
        <v>41586.266840277771</v>
      </c>
      <c r="T1284" s="12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1"/>
        <v>211</v>
      </c>
      <c r="P1285" s="8">
        <f t="shared" si="80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1"/>
        <v>101</v>
      </c>
      <c r="P1286" s="8">
        <f t="shared" si="80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1"/>
        <v>102</v>
      </c>
      <c r="P1287" s="8">
        <f t="shared" si="80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1"/>
        <v>108</v>
      </c>
      <c r="P1288" s="8">
        <f t="shared" si="80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1"/>
        <v>242</v>
      </c>
      <c r="P1289" s="8">
        <f t="shared" si="80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1"/>
        <v>100</v>
      </c>
      <c r="P1290" s="8">
        <f t="shared" si="80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1"/>
        <v>125</v>
      </c>
      <c r="P1291" s="8">
        <f t="shared" si="80"/>
        <v>36.07692307692308</v>
      </c>
      <c r="Q1291" t="s">
        <v>8317</v>
      </c>
      <c r="R1291" t="s">
        <v>8318</v>
      </c>
      <c r="S1291" s="12">
        <f t="shared" si="82"/>
        <v>42708.926446759258</v>
      </c>
      <c r="T1291" s="12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1"/>
        <v>109</v>
      </c>
      <c r="P1292" s="8">
        <f t="shared" si="80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1"/>
        <v>146</v>
      </c>
      <c r="P1293" s="8">
        <f t="shared" si="80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1"/>
        <v>110</v>
      </c>
      <c r="P1294" s="8">
        <f t="shared" si="80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1"/>
        <v>102</v>
      </c>
      <c r="P1295" s="8">
        <f t="shared" si="80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1"/>
        <v>122</v>
      </c>
      <c r="P1296" s="8">
        <f t="shared" si="80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1"/>
        <v>102</v>
      </c>
      <c r="P1297" s="8">
        <f t="shared" si="80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1"/>
        <v>141</v>
      </c>
      <c r="P1298" s="8">
        <f t="shared" si="80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1"/>
        <v>110</v>
      </c>
      <c r="P1299" s="8">
        <f t="shared" si="80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1"/>
        <v>105</v>
      </c>
      <c r="P1300" s="8">
        <f t="shared" si="80"/>
        <v>63.424242424242422</v>
      </c>
      <c r="Q1300" t="s">
        <v>8317</v>
      </c>
      <c r="R1300" t="s">
        <v>8318</v>
      </c>
      <c r="S1300" s="12">
        <f t="shared" si="82"/>
        <v>42458.472592592589</v>
      </c>
      <c r="T1300" s="12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1"/>
        <v>124</v>
      </c>
      <c r="P1301" s="8">
        <f t="shared" si="80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1"/>
        <v>135</v>
      </c>
      <c r="P1302" s="8">
        <f t="shared" si="80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1"/>
        <v>103</v>
      </c>
      <c r="P1303" s="8">
        <f t="shared" si="80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1"/>
        <v>100</v>
      </c>
      <c r="P1304" s="8">
        <f t="shared" si="80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1"/>
        <v>130</v>
      </c>
      <c r="P1305" s="8">
        <f t="shared" si="80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1"/>
        <v>40</v>
      </c>
      <c r="P1306" s="8">
        <f t="shared" si="80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1"/>
        <v>26</v>
      </c>
      <c r="P1307" s="8">
        <f t="shared" si="80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1"/>
        <v>65</v>
      </c>
      <c r="P1308" s="8">
        <f t="shared" si="80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1"/>
        <v>12</v>
      </c>
      <c r="P1309" s="8">
        <f t="shared" si="80"/>
        <v>127.93333333333334</v>
      </c>
      <c r="Q1309" t="s">
        <v>8319</v>
      </c>
      <c r="R1309" t="s">
        <v>8321</v>
      </c>
      <c r="S1309" s="12">
        <f t="shared" si="82"/>
        <v>42387.294895833336</v>
      </c>
      <c r="T1309" s="12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1"/>
        <v>11</v>
      </c>
      <c r="P1310" s="8">
        <f t="shared" si="80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1"/>
        <v>112</v>
      </c>
      <c r="P1311" s="8">
        <f t="shared" si="80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1"/>
        <v>16</v>
      </c>
      <c r="P1312" s="8">
        <f t="shared" si="80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1"/>
        <v>32</v>
      </c>
      <c r="P1313" s="8">
        <f t="shared" si="80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1"/>
        <v>1</v>
      </c>
      <c r="P1314" s="8">
        <f t="shared" si="80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1"/>
        <v>31</v>
      </c>
      <c r="P1315" s="8">
        <f t="shared" si="80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1"/>
        <v>1</v>
      </c>
      <c r="P1316" s="8">
        <f t="shared" si="80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1"/>
        <v>40</v>
      </c>
      <c r="P1317" s="8">
        <f t="shared" si="80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1"/>
        <v>0</v>
      </c>
      <c r="P1318" s="8">
        <f t="shared" si="80"/>
        <v>1</v>
      </c>
      <c r="Q1318" t="s">
        <v>8319</v>
      </c>
      <c r="R1318" t="s">
        <v>8321</v>
      </c>
      <c r="S1318" s="12">
        <f t="shared" si="82"/>
        <v>42393.753576388888</v>
      </c>
      <c r="T1318" s="12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1"/>
        <v>6</v>
      </c>
      <c r="P1319" s="8">
        <f t="shared" si="80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1"/>
        <v>15</v>
      </c>
      <c r="P1320" s="8">
        <f t="shared" si="80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1"/>
        <v>15</v>
      </c>
      <c r="P1321" s="8">
        <f t="shared" si="80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1"/>
        <v>1</v>
      </c>
      <c r="P1322" s="8">
        <f t="shared" si="80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1"/>
        <v>1</v>
      </c>
      <c r="P1323" s="8">
        <f t="shared" si="80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1"/>
        <v>0</v>
      </c>
      <c r="P1324" s="8">
        <f t="shared" si="80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1"/>
        <v>9</v>
      </c>
      <c r="P1325" s="8">
        <f t="shared" si="80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1"/>
        <v>10</v>
      </c>
      <c r="P1326" s="8">
        <f t="shared" si="80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1"/>
        <v>2</v>
      </c>
      <c r="P1327" s="8">
        <f t="shared" si="80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1"/>
        <v>1</v>
      </c>
      <c r="P1328" s="8">
        <f t="shared" si="80"/>
        <v>102.72727272727273</v>
      </c>
      <c r="Q1328" t="s">
        <v>8319</v>
      </c>
      <c r="R1328" t="s">
        <v>8321</v>
      </c>
      <c r="S1328" s="12">
        <f t="shared" si="82"/>
        <v>41974.583657407406</v>
      </c>
      <c r="T1328" s="12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1"/>
        <v>4</v>
      </c>
      <c r="P1329" s="8">
        <f t="shared" si="80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1"/>
        <v>2</v>
      </c>
      <c r="P1330" s="8">
        <f t="shared" si="80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1"/>
        <v>1</v>
      </c>
      <c r="P1331" s="8">
        <f t="shared" si="80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1"/>
        <v>22</v>
      </c>
      <c r="P1332" s="8">
        <f t="shared" si="80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1"/>
        <v>1</v>
      </c>
      <c r="P1333" s="8">
        <f t="shared" si="80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1"/>
        <v>0</v>
      </c>
      <c r="P1334" s="8">
        <f t="shared" si="80"/>
        <v>0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1"/>
        <v>0</v>
      </c>
      <c r="P1335" s="8">
        <f t="shared" si="80"/>
        <v>0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1"/>
        <v>11</v>
      </c>
      <c r="P1336" s="8">
        <f t="shared" si="80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1"/>
        <v>20</v>
      </c>
      <c r="P1337" s="8">
        <f t="shared" si="80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1"/>
        <v>85</v>
      </c>
      <c r="P1338" s="8">
        <f t="shared" si="80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1"/>
        <v>49</v>
      </c>
      <c r="P1339" s="8">
        <f t="shared" si="80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1"/>
        <v>3</v>
      </c>
      <c r="P1340" s="8">
        <f t="shared" si="80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1"/>
        <v>7</v>
      </c>
      <c r="P1341" s="8">
        <f t="shared" si="80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1"/>
        <v>0</v>
      </c>
      <c r="P1342" s="8">
        <f t="shared" si="80"/>
        <v>0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1"/>
        <v>70</v>
      </c>
      <c r="P1343" s="8">
        <f t="shared" si="80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1"/>
        <v>0</v>
      </c>
      <c r="P1344" s="8">
        <f t="shared" si="80"/>
        <v>100</v>
      </c>
      <c r="Q1344" t="s">
        <v>8319</v>
      </c>
      <c r="R1344" t="s">
        <v>8321</v>
      </c>
      <c r="S1344" s="12">
        <f t="shared" si="82"/>
        <v>42172.608090277776</v>
      </c>
      <c r="T1344" s="12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1"/>
        <v>102</v>
      </c>
      <c r="P1345" s="8">
        <f t="shared" si="80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1"/>
        <v>378</v>
      </c>
      <c r="P1346" s="8">
        <f t="shared" ref="P1346:P1409" si="84">IF(L1346=0,0,E1346/L1346)</f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5">ROUND(100*E1347/D1347,0)</f>
        <v>125</v>
      </c>
      <c r="P1347" s="8">
        <f t="shared" si="84"/>
        <v>53.571428571428569</v>
      </c>
      <c r="Q1347" t="s">
        <v>8322</v>
      </c>
      <c r="R1347" t="s">
        <v>8323</v>
      </c>
      <c r="S1347" s="12">
        <f t="shared" ref="S1347:S1410" si="86">(J1347/86400)+25569+(-5/24)</f>
        <v>41799.606006944443</v>
      </c>
      <c r="T1347" s="12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5"/>
        <v>147</v>
      </c>
      <c r="P1348" s="8">
        <f t="shared" si="84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5"/>
        <v>102</v>
      </c>
      <c r="P1349" s="8">
        <f t="shared" si="84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5"/>
        <v>102</v>
      </c>
      <c r="P1350" s="8">
        <f t="shared" si="84"/>
        <v>230.19230769230768</v>
      </c>
      <c r="Q1350" t="s">
        <v>8322</v>
      </c>
      <c r="R1350" t="s">
        <v>8323</v>
      </c>
      <c r="S1350" s="12">
        <f t="shared" si="86"/>
        <v>41963.297835648147</v>
      </c>
      <c r="T1350" s="12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5"/>
        <v>204</v>
      </c>
      <c r="P1351" s="8">
        <f t="shared" si="84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5"/>
        <v>104</v>
      </c>
      <c r="P1352" s="8">
        <f t="shared" si="84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5"/>
        <v>101</v>
      </c>
      <c r="P1353" s="8">
        <f t="shared" si="84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5"/>
        <v>136</v>
      </c>
      <c r="P1354" s="8">
        <f t="shared" si="84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5"/>
        <v>134</v>
      </c>
      <c r="P1355" s="8">
        <f t="shared" si="84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5"/>
        <v>130</v>
      </c>
      <c r="P1356" s="8">
        <f t="shared" si="84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5"/>
        <v>123</v>
      </c>
      <c r="P1357" s="8">
        <f t="shared" si="84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5"/>
        <v>183</v>
      </c>
      <c r="P1358" s="8">
        <f t="shared" si="84"/>
        <v>71.443218390804603</v>
      </c>
      <c r="Q1358" t="s">
        <v>8322</v>
      </c>
      <c r="R1358" t="s">
        <v>8323</v>
      </c>
      <c r="S1358" s="12">
        <f t="shared" si="86"/>
        <v>41429.830555555549</v>
      </c>
      <c r="T1358" s="12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5"/>
        <v>125</v>
      </c>
      <c r="P1359" s="8">
        <f t="shared" si="84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5"/>
        <v>112</v>
      </c>
      <c r="P1360" s="8">
        <f t="shared" si="84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5"/>
        <v>116</v>
      </c>
      <c r="P1361" s="8">
        <f t="shared" si="84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5"/>
        <v>173</v>
      </c>
      <c r="P1362" s="8">
        <f t="shared" si="84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5"/>
        <v>126</v>
      </c>
      <c r="P1363" s="8">
        <f t="shared" si="84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5"/>
        <v>109</v>
      </c>
      <c r="P1364" s="8">
        <f t="shared" si="84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5"/>
        <v>100</v>
      </c>
      <c r="P1365" s="8">
        <f t="shared" si="84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5"/>
        <v>119</v>
      </c>
      <c r="P1366" s="8">
        <f t="shared" si="84"/>
        <v>346.04166666666669</v>
      </c>
      <c r="Q1366" t="s">
        <v>8325</v>
      </c>
      <c r="R1366" t="s">
        <v>8326</v>
      </c>
      <c r="S1366" s="12">
        <f t="shared" si="86"/>
        <v>41951.487337962964</v>
      </c>
      <c r="T1366" s="12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5"/>
        <v>100</v>
      </c>
      <c r="P1367" s="8">
        <f t="shared" si="84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5"/>
        <v>126</v>
      </c>
      <c r="P1368" s="8">
        <f t="shared" si="84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5"/>
        <v>114</v>
      </c>
      <c r="P1369" s="8">
        <f t="shared" si="84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5"/>
        <v>111</v>
      </c>
      <c r="P1370" s="8">
        <f t="shared" si="84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5"/>
        <v>105</v>
      </c>
      <c r="P1371" s="8">
        <f t="shared" si="84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5"/>
        <v>104</v>
      </c>
      <c r="P1372" s="8">
        <f t="shared" si="84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5"/>
        <v>107</v>
      </c>
      <c r="P1373" s="8">
        <f t="shared" si="84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5"/>
        <v>124</v>
      </c>
      <c r="P1374" s="8">
        <f t="shared" si="84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5"/>
        <v>105</v>
      </c>
      <c r="P1375" s="8">
        <f t="shared" si="84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5"/>
        <v>189</v>
      </c>
      <c r="P1376" s="8">
        <f t="shared" si="84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5"/>
        <v>171</v>
      </c>
      <c r="P1377" s="8">
        <f t="shared" si="84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5"/>
        <v>252</v>
      </c>
      <c r="P1378" s="8">
        <f t="shared" si="84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5"/>
        <v>116</v>
      </c>
      <c r="P1379" s="8">
        <f t="shared" si="84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5"/>
        <v>203</v>
      </c>
      <c r="P1380" s="8">
        <f t="shared" si="84"/>
        <v>30.578947368421051</v>
      </c>
      <c r="Q1380" t="s">
        <v>8325</v>
      </c>
      <c r="R1380" t="s">
        <v>8326</v>
      </c>
      <c r="S1380" s="12">
        <f t="shared" si="86"/>
        <v>42568.551041666666</v>
      </c>
      <c r="T1380" s="12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5"/>
        <v>112</v>
      </c>
      <c r="P1381" s="8">
        <f t="shared" si="84"/>
        <v>73.907284768211923</v>
      </c>
      <c r="Q1381" t="s">
        <v>8325</v>
      </c>
      <c r="R1381" t="s">
        <v>8326</v>
      </c>
      <c r="S1381" s="12">
        <f t="shared" si="86"/>
        <v>42130.283287037033</v>
      </c>
      <c r="T1381" s="12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5"/>
        <v>424</v>
      </c>
      <c r="P1382" s="8">
        <f t="shared" si="84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5"/>
        <v>107</v>
      </c>
      <c r="P1383" s="8">
        <f t="shared" si="84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5"/>
        <v>104</v>
      </c>
      <c r="P1384" s="8">
        <f t="shared" si="84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5"/>
        <v>212</v>
      </c>
      <c r="P1385" s="8">
        <f t="shared" si="84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5"/>
        <v>124</v>
      </c>
      <c r="P1386" s="8">
        <f t="shared" si="84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5"/>
        <v>110</v>
      </c>
      <c r="P1387" s="8">
        <f t="shared" si="84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5"/>
        <v>219</v>
      </c>
      <c r="P1388" s="8">
        <f t="shared" si="84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5"/>
        <v>137</v>
      </c>
      <c r="P1389" s="8">
        <f t="shared" si="84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5"/>
        <v>135</v>
      </c>
      <c r="P1390" s="8">
        <f t="shared" si="84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5"/>
        <v>145</v>
      </c>
      <c r="P1391" s="8">
        <f t="shared" si="84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5"/>
        <v>109</v>
      </c>
      <c r="P1392" s="8">
        <f t="shared" si="84"/>
        <v>160.78947368421052</v>
      </c>
      <c r="Q1392" t="s">
        <v>8325</v>
      </c>
      <c r="R1392" t="s">
        <v>8326</v>
      </c>
      <c r="S1392" s="12">
        <f t="shared" si="86"/>
        <v>42087.594976851855</v>
      </c>
      <c r="T1392" s="12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5"/>
        <v>110</v>
      </c>
      <c r="P1393" s="8">
        <f t="shared" si="84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5"/>
        <v>114</v>
      </c>
      <c r="P1394" s="8">
        <f t="shared" si="84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5"/>
        <v>102</v>
      </c>
      <c r="P1395" s="8">
        <f t="shared" si="84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5"/>
        <v>122</v>
      </c>
      <c r="P1396" s="8">
        <f t="shared" si="84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5"/>
        <v>112</v>
      </c>
      <c r="P1397" s="8">
        <f t="shared" si="84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5"/>
        <v>107</v>
      </c>
      <c r="P1398" s="8">
        <f t="shared" si="84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5"/>
        <v>114</v>
      </c>
      <c r="P1399" s="8">
        <f t="shared" si="84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5"/>
        <v>110</v>
      </c>
      <c r="P1400" s="8">
        <f t="shared" si="84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5"/>
        <v>126</v>
      </c>
      <c r="P1401" s="8">
        <f t="shared" si="84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5"/>
        <v>167</v>
      </c>
      <c r="P1402" s="8">
        <f t="shared" si="84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5"/>
        <v>497</v>
      </c>
      <c r="P1403" s="8">
        <f t="shared" si="84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5"/>
        <v>109</v>
      </c>
      <c r="P1404" s="8">
        <f t="shared" si="84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5"/>
        <v>103</v>
      </c>
      <c r="P1405" s="8">
        <f t="shared" si="84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5"/>
        <v>2</v>
      </c>
      <c r="P1406" s="8">
        <f t="shared" si="84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5"/>
        <v>0</v>
      </c>
      <c r="P1407" s="8">
        <f t="shared" si="84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5"/>
        <v>0</v>
      </c>
      <c r="P1408" s="8">
        <f t="shared" si="84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5"/>
        <v>1</v>
      </c>
      <c r="P1409" s="8">
        <f t="shared" si="84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5"/>
        <v>7</v>
      </c>
      <c r="P1410" s="8">
        <f t="shared" ref="P1410:P1473" si="88">IF(L1410=0,0,E1410/L1410)</f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9">ROUND(100*E1411/D1411,0)</f>
        <v>0</v>
      </c>
      <c r="P1411" s="8">
        <f t="shared" si="88"/>
        <v>0</v>
      </c>
      <c r="Q1411" t="s">
        <v>8322</v>
      </c>
      <c r="R1411" t="s">
        <v>8341</v>
      </c>
      <c r="S1411" s="12">
        <f t="shared" ref="S1411:S1474" si="90">(J1411/86400)+25569+(-5/24)</f>
        <v>41944.925173611111</v>
      </c>
      <c r="T1411" s="12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9"/>
        <v>0</v>
      </c>
      <c r="P1412" s="8">
        <f t="shared" si="88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9"/>
        <v>0</v>
      </c>
      <c r="P1413" s="8">
        <f t="shared" si="88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9"/>
        <v>5</v>
      </c>
      <c r="P1414" s="8">
        <f t="shared" si="88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9"/>
        <v>5</v>
      </c>
      <c r="P1415" s="8">
        <f t="shared" si="88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9"/>
        <v>0</v>
      </c>
      <c r="P1416" s="8">
        <f t="shared" si="88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9"/>
        <v>18</v>
      </c>
      <c r="P1417" s="8">
        <f t="shared" si="88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9"/>
        <v>0</v>
      </c>
      <c r="P1418" s="8">
        <f t="shared" si="88"/>
        <v>0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9"/>
        <v>1</v>
      </c>
      <c r="P1419" s="8">
        <f t="shared" si="88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9"/>
        <v>0</v>
      </c>
      <c r="P1420" s="8">
        <f t="shared" si="88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9"/>
        <v>7</v>
      </c>
      <c r="P1421" s="8">
        <f t="shared" si="88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9"/>
        <v>3</v>
      </c>
      <c r="P1422" s="8">
        <f t="shared" si="88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9"/>
        <v>0</v>
      </c>
      <c r="P1423" s="8">
        <f t="shared" si="88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9"/>
        <v>0</v>
      </c>
      <c r="P1424" s="8">
        <f t="shared" si="88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9"/>
        <v>0</v>
      </c>
      <c r="P1425" s="8">
        <f t="shared" si="88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9"/>
        <v>20</v>
      </c>
      <c r="P1426" s="8">
        <f t="shared" si="88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9"/>
        <v>0</v>
      </c>
      <c r="P1427" s="8">
        <f t="shared" si="88"/>
        <v>0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9"/>
        <v>0</v>
      </c>
      <c r="P1428" s="8">
        <f t="shared" si="88"/>
        <v>0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9"/>
        <v>8</v>
      </c>
      <c r="P1429" s="8">
        <f t="shared" si="88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9"/>
        <v>5</v>
      </c>
      <c r="P1430" s="8">
        <f t="shared" si="88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9"/>
        <v>0</v>
      </c>
      <c r="P1431" s="8">
        <f t="shared" si="88"/>
        <v>0</v>
      </c>
      <c r="Q1431" t="s">
        <v>8322</v>
      </c>
      <c r="R1431" t="s">
        <v>8341</v>
      </c>
      <c r="S1431" s="12">
        <f t="shared" si="90"/>
        <v>42073.852337962962</v>
      </c>
      <c r="T1431" s="12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9"/>
        <v>8</v>
      </c>
      <c r="P1432" s="8">
        <f t="shared" si="88"/>
        <v>80.599999999999994</v>
      </c>
      <c r="Q1432" t="s">
        <v>8322</v>
      </c>
      <c r="R1432" t="s">
        <v>8341</v>
      </c>
      <c r="S1432" s="12">
        <f t="shared" si="90"/>
        <v>41961.605185185188</v>
      </c>
      <c r="T1432" s="12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9"/>
        <v>32</v>
      </c>
      <c r="P1433" s="8">
        <f t="shared" si="88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9"/>
        <v>0</v>
      </c>
      <c r="P1434" s="8">
        <f t="shared" si="88"/>
        <v>0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9"/>
        <v>7</v>
      </c>
      <c r="P1435" s="8">
        <f t="shared" si="88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9"/>
        <v>10</v>
      </c>
      <c r="P1436" s="8">
        <f t="shared" si="88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9"/>
        <v>0</v>
      </c>
      <c r="P1437" s="8">
        <f t="shared" si="88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9"/>
        <v>1</v>
      </c>
      <c r="P1438" s="8">
        <f t="shared" si="88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9"/>
        <v>27</v>
      </c>
      <c r="P1439" s="8">
        <f t="shared" si="88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9"/>
        <v>3</v>
      </c>
      <c r="P1440" s="8">
        <f t="shared" si="88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9"/>
        <v>7</v>
      </c>
      <c r="P1441" s="8">
        <f t="shared" si="88"/>
        <v>30</v>
      </c>
      <c r="Q1441" t="s">
        <v>8322</v>
      </c>
      <c r="R1441" t="s">
        <v>8341</v>
      </c>
      <c r="S1441" s="12">
        <f t="shared" si="90"/>
        <v>42040.621539351851</v>
      </c>
      <c r="T1441" s="12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9"/>
        <v>0</v>
      </c>
      <c r="P1442" s="8">
        <f t="shared" si="88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9"/>
        <v>1</v>
      </c>
      <c r="P1443" s="8">
        <f t="shared" si="88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9"/>
        <v>0</v>
      </c>
      <c r="P1444" s="8">
        <f t="shared" si="88"/>
        <v>0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9"/>
        <v>0</v>
      </c>
      <c r="P1445" s="8">
        <f t="shared" si="88"/>
        <v>0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9"/>
        <v>0</v>
      </c>
      <c r="P1446" s="8">
        <f t="shared" si="88"/>
        <v>0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9"/>
        <v>0</v>
      </c>
      <c r="P1447" s="8">
        <f t="shared" si="88"/>
        <v>0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9"/>
        <v>0</v>
      </c>
      <c r="P1448" s="8">
        <f t="shared" si="88"/>
        <v>0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9"/>
        <v>0</v>
      </c>
      <c r="P1449" s="8">
        <f t="shared" si="88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9"/>
        <v>0</v>
      </c>
      <c r="P1450" s="8">
        <f t="shared" si="88"/>
        <v>0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9"/>
        <v>0</v>
      </c>
      <c r="P1451" s="8">
        <f t="shared" si="88"/>
        <v>0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9"/>
        <v>0</v>
      </c>
      <c r="P1452" s="8">
        <f t="shared" si="88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9"/>
        <v>0</v>
      </c>
      <c r="P1453" s="8">
        <f t="shared" si="88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9"/>
        <v>0</v>
      </c>
      <c r="P1454" s="8">
        <f t="shared" si="88"/>
        <v>0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9"/>
        <v>0</v>
      </c>
      <c r="P1455" s="8">
        <f t="shared" si="88"/>
        <v>0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9"/>
        <v>1</v>
      </c>
      <c r="P1456" s="8">
        <f t="shared" si="88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9"/>
        <v>11</v>
      </c>
      <c r="P1457" s="8">
        <f t="shared" si="88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9"/>
        <v>3</v>
      </c>
      <c r="P1458" s="8">
        <f t="shared" si="88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9"/>
        <v>0</v>
      </c>
      <c r="P1459" s="8">
        <f t="shared" si="88"/>
        <v>0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9"/>
        <v>0</v>
      </c>
      <c r="P1460" s="8">
        <f t="shared" si="88"/>
        <v>0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9"/>
        <v>0</v>
      </c>
      <c r="P1461" s="8">
        <f t="shared" si="88"/>
        <v>0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9"/>
        <v>0</v>
      </c>
      <c r="P1462" s="8">
        <f t="shared" si="88"/>
        <v>0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9"/>
        <v>101</v>
      </c>
      <c r="P1463" s="8">
        <f t="shared" si="88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9"/>
        <v>109</v>
      </c>
      <c r="P1464" s="8">
        <f t="shared" si="88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9"/>
        <v>148</v>
      </c>
      <c r="P1465" s="8">
        <f t="shared" si="88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9"/>
        <v>163</v>
      </c>
      <c r="P1466" s="8">
        <f t="shared" si="88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9"/>
        <v>456</v>
      </c>
      <c r="P1467" s="8">
        <f t="shared" si="88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9"/>
        <v>108</v>
      </c>
      <c r="P1468" s="8">
        <f t="shared" si="88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9"/>
        <v>115</v>
      </c>
      <c r="P1469" s="8">
        <f t="shared" si="88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9"/>
        <v>102</v>
      </c>
      <c r="P1470" s="8">
        <f t="shared" si="88"/>
        <v>33.191126279863482</v>
      </c>
      <c r="Q1470" t="s">
        <v>8322</v>
      </c>
      <c r="R1470" t="s">
        <v>8342</v>
      </c>
      <c r="S1470" s="12">
        <f t="shared" si="90"/>
        <v>40645.806122685179</v>
      </c>
      <c r="T1470" s="12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9"/>
        <v>108</v>
      </c>
      <c r="P1471" s="8">
        <f t="shared" si="88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9"/>
        <v>125</v>
      </c>
      <c r="P1472" s="8">
        <f t="shared" si="88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9"/>
        <v>104</v>
      </c>
      <c r="P1473" s="8">
        <f t="shared" si="88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9"/>
        <v>139</v>
      </c>
      <c r="P1474" s="8">
        <f t="shared" ref="P1474:P1537" si="92">IF(L1474=0,0,E1474/L1474)</f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3">ROUND(100*E1475/D1475,0)</f>
        <v>121</v>
      </c>
      <c r="P1475" s="8">
        <f t="shared" si="92"/>
        <v>38.462553191489363</v>
      </c>
      <c r="Q1475" t="s">
        <v>8322</v>
      </c>
      <c r="R1475" t="s">
        <v>8342</v>
      </c>
      <c r="S1475" s="12">
        <f t="shared" ref="S1475:S1538" si="94">(J1475/86400)+25569+(-5/24)</f>
        <v>40939.771284722221</v>
      </c>
      <c r="T1475" s="12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3"/>
        <v>112</v>
      </c>
      <c r="P1476" s="8">
        <f t="shared" si="92"/>
        <v>44.315789473684212</v>
      </c>
      <c r="Q1476" t="s">
        <v>8322</v>
      </c>
      <c r="R1476" t="s">
        <v>8342</v>
      </c>
      <c r="S1476" s="12">
        <f t="shared" si="94"/>
        <v>41500.519583333335</v>
      </c>
      <c r="T1476" s="12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3"/>
        <v>189</v>
      </c>
      <c r="P1477" s="8">
        <f t="shared" si="92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3"/>
        <v>662</v>
      </c>
      <c r="P1478" s="8">
        <f t="shared" si="92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3"/>
        <v>111</v>
      </c>
      <c r="P1479" s="8">
        <f t="shared" si="92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3"/>
        <v>1182</v>
      </c>
      <c r="P1480" s="8">
        <f t="shared" si="92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3"/>
        <v>137</v>
      </c>
      <c r="P1481" s="8">
        <f t="shared" si="92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3"/>
        <v>117</v>
      </c>
      <c r="P1482" s="8">
        <f t="shared" si="92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3"/>
        <v>2</v>
      </c>
      <c r="P1483" s="8">
        <f t="shared" si="92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3"/>
        <v>0</v>
      </c>
      <c r="P1484" s="8">
        <f t="shared" si="92"/>
        <v>5</v>
      </c>
      <c r="Q1484" t="s">
        <v>8322</v>
      </c>
      <c r="R1484" t="s">
        <v>8324</v>
      </c>
      <c r="S1484" s="12">
        <f t="shared" si="94"/>
        <v>41136.649722222217</v>
      </c>
      <c r="T1484" s="12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3"/>
        <v>1</v>
      </c>
      <c r="P1485" s="8">
        <f t="shared" si="92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3"/>
        <v>0</v>
      </c>
      <c r="P1486" s="8">
        <f t="shared" si="92"/>
        <v>0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3"/>
        <v>2</v>
      </c>
      <c r="P1487" s="8">
        <f t="shared" si="92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3"/>
        <v>0</v>
      </c>
      <c r="P1488" s="8">
        <f t="shared" si="92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3"/>
        <v>0</v>
      </c>
      <c r="P1489" s="8">
        <f t="shared" si="92"/>
        <v>0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3"/>
        <v>2</v>
      </c>
      <c r="P1490" s="8">
        <f t="shared" si="92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3"/>
        <v>0</v>
      </c>
      <c r="P1491" s="8">
        <f t="shared" si="92"/>
        <v>0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3"/>
        <v>31</v>
      </c>
      <c r="P1492" s="8">
        <f t="shared" si="92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3"/>
        <v>8</v>
      </c>
      <c r="P1493" s="8">
        <f t="shared" si="92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3"/>
        <v>1</v>
      </c>
      <c r="P1494" s="8">
        <f t="shared" si="92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3"/>
        <v>0</v>
      </c>
      <c r="P1495" s="8">
        <f t="shared" si="92"/>
        <v>0</v>
      </c>
      <c r="Q1495" t="s">
        <v>8322</v>
      </c>
      <c r="R1495" t="s">
        <v>8324</v>
      </c>
      <c r="S1495" s="12">
        <f t="shared" si="94"/>
        <v>41411.658275462956</v>
      </c>
      <c r="T1495" s="12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3"/>
        <v>9</v>
      </c>
      <c r="P1496" s="8">
        <f t="shared" si="92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3"/>
        <v>0</v>
      </c>
      <c r="P1497" s="8">
        <f t="shared" si="92"/>
        <v>0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3"/>
        <v>0</v>
      </c>
      <c r="P1498" s="8">
        <f t="shared" si="92"/>
        <v>0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3"/>
        <v>0</v>
      </c>
      <c r="P1499" s="8">
        <f t="shared" si="92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3"/>
        <v>2</v>
      </c>
      <c r="P1500" s="8">
        <f t="shared" si="92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3"/>
        <v>0</v>
      </c>
      <c r="P1501" s="8">
        <f t="shared" si="92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3"/>
        <v>25</v>
      </c>
      <c r="P1502" s="8">
        <f t="shared" si="92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3"/>
        <v>166</v>
      </c>
      <c r="P1503" s="8">
        <f t="shared" si="92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3"/>
        <v>101</v>
      </c>
      <c r="P1504" s="8">
        <f t="shared" si="92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3"/>
        <v>108</v>
      </c>
      <c r="P1505" s="8">
        <f t="shared" si="92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3"/>
        <v>278</v>
      </c>
      <c r="P1506" s="8">
        <f t="shared" si="92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3"/>
        <v>104</v>
      </c>
      <c r="P1507" s="8">
        <f t="shared" si="92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3"/>
        <v>111</v>
      </c>
      <c r="P1508" s="8">
        <f t="shared" si="92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3"/>
        <v>215</v>
      </c>
      <c r="P1509" s="8">
        <f t="shared" si="92"/>
        <v>78.181818181818187</v>
      </c>
      <c r="Q1509" t="s">
        <v>8338</v>
      </c>
      <c r="R1509" t="s">
        <v>8339</v>
      </c>
      <c r="S1509" s="12">
        <f t="shared" si="94"/>
        <v>40254.242002314808</v>
      </c>
      <c r="T1509" s="12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3"/>
        <v>111</v>
      </c>
      <c r="P1510" s="8">
        <f t="shared" si="92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3"/>
        <v>124</v>
      </c>
      <c r="P1511" s="8">
        <f t="shared" si="92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3"/>
        <v>101</v>
      </c>
      <c r="P1512" s="8">
        <f t="shared" si="92"/>
        <v>39.91506172839506</v>
      </c>
      <c r="Q1512" t="s">
        <v>8338</v>
      </c>
      <c r="R1512" t="s">
        <v>8339</v>
      </c>
      <c r="S1512" s="12">
        <f t="shared" si="94"/>
        <v>41809.176828703705</v>
      </c>
      <c r="T1512" s="12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3"/>
        <v>112</v>
      </c>
      <c r="P1513" s="8">
        <f t="shared" si="92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3"/>
        <v>559</v>
      </c>
      <c r="P1514" s="8">
        <f t="shared" si="92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3"/>
        <v>150</v>
      </c>
      <c r="P1515" s="8">
        <f t="shared" si="92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3"/>
        <v>106</v>
      </c>
      <c r="P1516" s="8">
        <f t="shared" si="92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3"/>
        <v>157</v>
      </c>
      <c r="P1517" s="8">
        <f t="shared" si="92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3"/>
        <v>109</v>
      </c>
      <c r="P1518" s="8">
        <f t="shared" si="92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3"/>
        <v>162</v>
      </c>
      <c r="P1519" s="8">
        <f t="shared" si="92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3"/>
        <v>205</v>
      </c>
      <c r="P1520" s="8">
        <f t="shared" si="92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3"/>
        <v>103</v>
      </c>
      <c r="P1521" s="8">
        <f t="shared" si="92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3"/>
        <v>103</v>
      </c>
      <c r="P1522" s="8">
        <f t="shared" si="92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3"/>
        <v>107</v>
      </c>
      <c r="P1523" s="8">
        <f t="shared" si="92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3"/>
        <v>139</v>
      </c>
      <c r="P1524" s="8">
        <f t="shared" si="92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3"/>
        <v>125</v>
      </c>
      <c r="P1525" s="8">
        <f t="shared" si="92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3"/>
        <v>207</v>
      </c>
      <c r="P1526" s="8">
        <f t="shared" si="92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3"/>
        <v>174</v>
      </c>
      <c r="P1527" s="8">
        <f t="shared" si="92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3"/>
        <v>120</v>
      </c>
      <c r="P1528" s="8">
        <f t="shared" si="92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3"/>
        <v>110</v>
      </c>
      <c r="P1529" s="8">
        <f t="shared" si="92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3"/>
        <v>282</v>
      </c>
      <c r="P1530" s="8">
        <f t="shared" si="92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3"/>
        <v>101</v>
      </c>
      <c r="P1531" s="8">
        <f t="shared" si="92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3"/>
        <v>135</v>
      </c>
      <c r="P1532" s="8">
        <f t="shared" si="92"/>
        <v>53.991990846681922</v>
      </c>
      <c r="Q1532" t="s">
        <v>8338</v>
      </c>
      <c r="R1532" t="s">
        <v>8339</v>
      </c>
      <c r="S1532" s="12">
        <f t="shared" si="94"/>
        <v>42275.558969907404</v>
      </c>
      <c r="T1532" s="12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3"/>
        <v>176</v>
      </c>
      <c r="P1533" s="8">
        <f t="shared" si="92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3"/>
        <v>484</v>
      </c>
      <c r="P1534" s="8">
        <f t="shared" si="92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3"/>
        <v>145</v>
      </c>
      <c r="P1535" s="8">
        <f t="shared" si="92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3"/>
        <v>418</v>
      </c>
      <c r="P1536" s="8">
        <f t="shared" si="92"/>
        <v>84.905149051490511</v>
      </c>
      <c r="Q1536" t="s">
        <v>8338</v>
      </c>
      <c r="R1536" t="s">
        <v>8339</v>
      </c>
      <c r="S1536" s="12">
        <f t="shared" si="94"/>
        <v>42221.465995370367</v>
      </c>
      <c r="T1536" s="12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3"/>
        <v>132</v>
      </c>
      <c r="P1537" s="8">
        <f t="shared" si="92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3"/>
        <v>250</v>
      </c>
      <c r="P1538" s="8">
        <f t="shared" ref="P1538:P1601" si="96">IF(L1538=0,0,E1538/L1538)</f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7">ROUND(100*E1539/D1539,0)</f>
        <v>180</v>
      </c>
      <c r="P1539" s="8">
        <f t="shared" si="96"/>
        <v>96.375</v>
      </c>
      <c r="Q1539" t="s">
        <v>8338</v>
      </c>
      <c r="R1539" t="s">
        <v>8339</v>
      </c>
      <c r="S1539" s="12">
        <f t="shared" ref="S1539:S1602" si="98">(J1539/86400)+25569+(-5/24)</f>
        <v>42552.106793981475</v>
      </c>
      <c r="T1539" s="12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7"/>
        <v>103</v>
      </c>
      <c r="P1540" s="8">
        <f t="shared" si="96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7"/>
        <v>136</v>
      </c>
      <c r="P1541" s="8">
        <f t="shared" si="96"/>
        <v>95.764859154929582</v>
      </c>
      <c r="Q1541" t="s">
        <v>8338</v>
      </c>
      <c r="R1541" t="s">
        <v>8339</v>
      </c>
      <c r="S1541" s="12">
        <f t="shared" si="98"/>
        <v>42705.710868055554</v>
      </c>
      <c r="T1541" s="12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7"/>
        <v>118</v>
      </c>
      <c r="P1542" s="8">
        <f t="shared" si="96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7"/>
        <v>0</v>
      </c>
      <c r="P1543" s="8">
        <f t="shared" si="96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7"/>
        <v>4</v>
      </c>
      <c r="P1544" s="8">
        <f t="shared" si="96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7"/>
        <v>0</v>
      </c>
      <c r="P1545" s="8">
        <f t="shared" si="96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7"/>
        <v>0</v>
      </c>
      <c r="P1546" s="8">
        <f t="shared" si="96"/>
        <v>0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7"/>
        <v>0</v>
      </c>
      <c r="P1547" s="8">
        <f t="shared" si="96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7"/>
        <v>29</v>
      </c>
      <c r="P1548" s="8">
        <f t="shared" si="96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7"/>
        <v>0</v>
      </c>
      <c r="P1549" s="8">
        <f t="shared" si="96"/>
        <v>0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7"/>
        <v>9</v>
      </c>
      <c r="P1550" s="8">
        <f t="shared" si="96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7"/>
        <v>34</v>
      </c>
      <c r="P1551" s="8">
        <f t="shared" si="96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7"/>
        <v>13</v>
      </c>
      <c r="P1552" s="8">
        <f t="shared" si="96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7"/>
        <v>0</v>
      </c>
      <c r="P1553" s="8">
        <f t="shared" si="96"/>
        <v>0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7"/>
        <v>49</v>
      </c>
      <c r="P1554" s="8">
        <f t="shared" si="96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7"/>
        <v>0</v>
      </c>
      <c r="P1555" s="8">
        <f t="shared" si="96"/>
        <v>0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7"/>
        <v>0</v>
      </c>
      <c r="P1556" s="8">
        <f t="shared" si="96"/>
        <v>0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7"/>
        <v>0</v>
      </c>
      <c r="P1557" s="8">
        <f t="shared" si="96"/>
        <v>0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7"/>
        <v>45</v>
      </c>
      <c r="P1558" s="8">
        <f t="shared" si="96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7"/>
        <v>4</v>
      </c>
      <c r="P1559" s="8">
        <f t="shared" si="96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7"/>
        <v>5</v>
      </c>
      <c r="P1560" s="8">
        <f t="shared" si="96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7"/>
        <v>0</v>
      </c>
      <c r="P1561" s="8">
        <f t="shared" si="96"/>
        <v>50</v>
      </c>
      <c r="Q1561" t="s">
        <v>8338</v>
      </c>
      <c r="R1561" t="s">
        <v>8343</v>
      </c>
      <c r="S1561" s="12">
        <f t="shared" si="98"/>
        <v>42107.844895833332</v>
      </c>
      <c r="T1561" s="12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7"/>
        <v>4</v>
      </c>
      <c r="P1562" s="8">
        <f t="shared" si="96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7"/>
        <v>1</v>
      </c>
      <c r="P1563" s="8">
        <f t="shared" si="96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7"/>
        <v>0</v>
      </c>
      <c r="P1564" s="8">
        <f t="shared" si="96"/>
        <v>0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7"/>
        <v>1</v>
      </c>
      <c r="P1565" s="8">
        <f t="shared" si="96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7"/>
        <v>0</v>
      </c>
      <c r="P1566" s="8">
        <f t="shared" si="96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7"/>
        <v>3</v>
      </c>
      <c r="P1567" s="8">
        <f t="shared" si="96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7"/>
        <v>21</v>
      </c>
      <c r="P1568" s="8">
        <f t="shared" si="96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7"/>
        <v>4</v>
      </c>
      <c r="P1569" s="8">
        <f t="shared" si="96"/>
        <v>26.923076923076923</v>
      </c>
      <c r="Q1569" t="s">
        <v>8322</v>
      </c>
      <c r="R1569" t="s">
        <v>8344</v>
      </c>
      <c r="S1569" s="12">
        <f t="shared" si="98"/>
        <v>41671.728530092594</v>
      </c>
      <c r="T1569" s="12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7"/>
        <v>14</v>
      </c>
      <c r="P1570" s="8">
        <f t="shared" si="96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7"/>
        <v>0</v>
      </c>
      <c r="P1571" s="8">
        <f t="shared" si="96"/>
        <v>0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7"/>
        <v>41</v>
      </c>
      <c r="P1572" s="8">
        <f t="shared" si="96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7"/>
        <v>1</v>
      </c>
      <c r="P1573" s="8">
        <f t="shared" si="96"/>
        <v>20</v>
      </c>
      <c r="Q1573" t="s">
        <v>8322</v>
      </c>
      <c r="R1573" t="s">
        <v>8344</v>
      </c>
      <c r="S1573" s="12">
        <f t="shared" si="98"/>
        <v>42144.56114583333</v>
      </c>
      <c r="T1573" s="12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7"/>
        <v>5</v>
      </c>
      <c r="P1574" s="8">
        <f t="shared" si="96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7"/>
        <v>2</v>
      </c>
      <c r="P1575" s="8">
        <f t="shared" si="96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7"/>
        <v>5</v>
      </c>
      <c r="P1576" s="8">
        <f t="shared" si="96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7"/>
        <v>23</v>
      </c>
      <c r="P1577" s="8">
        <f t="shared" si="96"/>
        <v>65.457142857142856</v>
      </c>
      <c r="Q1577" t="s">
        <v>8322</v>
      </c>
      <c r="R1577" t="s">
        <v>8344</v>
      </c>
      <c r="S1577" s="12">
        <f t="shared" si="98"/>
        <v>41799.315925925919</v>
      </c>
      <c r="T1577" s="12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7"/>
        <v>13</v>
      </c>
      <c r="P1578" s="8">
        <f t="shared" si="96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7"/>
        <v>1</v>
      </c>
      <c r="P1579" s="8">
        <f t="shared" si="96"/>
        <v>27.5</v>
      </c>
      <c r="Q1579" t="s">
        <v>8322</v>
      </c>
      <c r="R1579" t="s">
        <v>8344</v>
      </c>
      <c r="S1579" s="12">
        <f t="shared" si="98"/>
        <v>41054.639444444438</v>
      </c>
      <c r="T1579" s="12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7"/>
        <v>11</v>
      </c>
      <c r="P1580" s="8">
        <f t="shared" si="96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7"/>
        <v>1</v>
      </c>
      <c r="P1581" s="8">
        <f t="shared" si="96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7"/>
        <v>0</v>
      </c>
      <c r="P1582" s="8">
        <f t="shared" si="96"/>
        <v>0</v>
      </c>
      <c r="Q1582" t="s">
        <v>8322</v>
      </c>
      <c r="R1582" t="s">
        <v>8344</v>
      </c>
      <c r="S1582" s="12">
        <f t="shared" si="98"/>
        <v>40989.841736111106</v>
      </c>
      <c r="T1582" s="12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7"/>
        <v>1</v>
      </c>
      <c r="P1583" s="8">
        <f t="shared" si="96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7"/>
        <v>9</v>
      </c>
      <c r="P1584" s="8">
        <f t="shared" si="96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7"/>
        <v>0</v>
      </c>
      <c r="P1585" s="8">
        <f t="shared" si="96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7"/>
        <v>0</v>
      </c>
      <c r="P1586" s="8">
        <f t="shared" si="96"/>
        <v>0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7"/>
        <v>79</v>
      </c>
      <c r="P1587" s="8">
        <f t="shared" si="96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7"/>
        <v>0</v>
      </c>
      <c r="P1588" s="8">
        <f t="shared" si="96"/>
        <v>0</v>
      </c>
      <c r="Q1588" t="s">
        <v>8338</v>
      </c>
      <c r="R1588" t="s">
        <v>8345</v>
      </c>
      <c r="S1588" s="12">
        <f t="shared" si="98"/>
        <v>42068.896087962959</v>
      </c>
      <c r="T1588" s="12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7"/>
        <v>0</v>
      </c>
      <c r="P1589" s="8">
        <f t="shared" si="96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7"/>
        <v>0</v>
      </c>
      <c r="P1590" s="8">
        <f t="shared" si="96"/>
        <v>0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7"/>
        <v>0</v>
      </c>
      <c r="P1591" s="8">
        <f t="shared" si="96"/>
        <v>0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7"/>
        <v>2</v>
      </c>
      <c r="P1592" s="8">
        <f t="shared" si="96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7"/>
        <v>29</v>
      </c>
      <c r="P1593" s="8">
        <f t="shared" si="96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7"/>
        <v>0</v>
      </c>
      <c r="P1594" s="8">
        <f t="shared" si="96"/>
        <v>0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7"/>
        <v>0</v>
      </c>
      <c r="P1595" s="8">
        <f t="shared" si="96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7"/>
        <v>21</v>
      </c>
      <c r="P1596" s="8">
        <f t="shared" si="96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7"/>
        <v>0</v>
      </c>
      <c r="P1597" s="8">
        <f t="shared" si="96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7"/>
        <v>2</v>
      </c>
      <c r="P1598" s="8">
        <f t="shared" si="96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7"/>
        <v>0</v>
      </c>
      <c r="P1599" s="8">
        <f t="shared" si="96"/>
        <v>0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7"/>
        <v>0</v>
      </c>
      <c r="P1600" s="8">
        <f t="shared" si="96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7"/>
        <v>0</v>
      </c>
      <c r="P1601" s="8">
        <f t="shared" si="96"/>
        <v>0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7"/>
        <v>7</v>
      </c>
      <c r="P1602" s="8">
        <f t="shared" ref="P1602:P1665" si="100">IF(L1602=0,0,E1602/L1602)</f>
        <v>40.777777777777779</v>
      </c>
      <c r="Q1602" t="s">
        <v>8338</v>
      </c>
      <c r="R1602" t="s">
        <v>8345</v>
      </c>
      <c r="S1602" s="12">
        <f t="shared" si="98"/>
        <v>41790.848981481475</v>
      </c>
      <c r="T1602" s="12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1">ROUND(100*E1603/D1603,0)</f>
        <v>108</v>
      </c>
      <c r="P1603" s="8">
        <f t="shared" si="100"/>
        <v>48.325535714285714</v>
      </c>
      <c r="Q1603" t="s">
        <v>8325</v>
      </c>
      <c r="R1603" t="s">
        <v>8326</v>
      </c>
      <c r="S1603" s="12">
        <f t="shared" ref="S1603:S1666" si="102">(J1603/86400)+25569+(-5/24)</f>
        <v>40637.884641203702</v>
      </c>
      <c r="T1603" s="12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1"/>
        <v>100</v>
      </c>
      <c r="P1604" s="8">
        <f t="shared" si="100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1"/>
        <v>100</v>
      </c>
      <c r="P1605" s="8">
        <f t="shared" si="100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1"/>
        <v>122</v>
      </c>
      <c r="P1606" s="8">
        <f t="shared" si="100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1"/>
        <v>101</v>
      </c>
      <c r="P1607" s="8">
        <f t="shared" si="100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1"/>
        <v>101</v>
      </c>
      <c r="P1608" s="8">
        <f t="shared" si="100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1"/>
        <v>145</v>
      </c>
      <c r="P1609" s="8">
        <f t="shared" si="100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1"/>
        <v>101</v>
      </c>
      <c r="P1610" s="8">
        <f t="shared" si="100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1"/>
        <v>118</v>
      </c>
      <c r="P1611" s="8">
        <f t="shared" si="100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1"/>
        <v>272</v>
      </c>
      <c r="P1612" s="8">
        <f t="shared" si="100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1"/>
        <v>125</v>
      </c>
      <c r="P1613" s="8">
        <f t="shared" si="100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1"/>
        <v>110</v>
      </c>
      <c r="P1614" s="8">
        <f t="shared" si="100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1"/>
        <v>102</v>
      </c>
      <c r="P1615" s="8">
        <f t="shared" si="100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1"/>
        <v>103</v>
      </c>
      <c r="P1616" s="8">
        <f t="shared" si="100"/>
        <v>66.688311688311686</v>
      </c>
      <c r="Q1616" t="s">
        <v>8325</v>
      </c>
      <c r="R1616" t="s">
        <v>8326</v>
      </c>
      <c r="S1616" s="12">
        <f t="shared" si="102"/>
        <v>41794.772789351853</v>
      </c>
      <c r="T1616" s="12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1"/>
        <v>114</v>
      </c>
      <c r="P1617" s="8">
        <f t="shared" si="100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1"/>
        <v>104</v>
      </c>
      <c r="P1618" s="8">
        <f t="shared" si="100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1"/>
        <v>146</v>
      </c>
      <c r="P1619" s="8">
        <f t="shared" si="100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1"/>
        <v>105</v>
      </c>
      <c r="P1620" s="8">
        <f t="shared" si="100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1"/>
        <v>133</v>
      </c>
      <c r="P1621" s="8">
        <f t="shared" si="100"/>
        <v>86.956521739130437</v>
      </c>
      <c r="Q1621" t="s">
        <v>8325</v>
      </c>
      <c r="R1621" t="s">
        <v>8326</v>
      </c>
      <c r="S1621" s="12">
        <f t="shared" si="102"/>
        <v>41875.977847222217</v>
      </c>
      <c r="T1621" s="12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1"/>
        <v>113</v>
      </c>
      <c r="P1622" s="8">
        <f t="shared" si="100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1"/>
        <v>121</v>
      </c>
      <c r="P1623" s="8">
        <f t="shared" si="100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1"/>
        <v>102</v>
      </c>
      <c r="P1624" s="8">
        <f t="shared" si="100"/>
        <v>107.98461538461538</v>
      </c>
      <c r="Q1624" t="s">
        <v>8325</v>
      </c>
      <c r="R1624" t="s">
        <v>8326</v>
      </c>
      <c r="S1624" s="12">
        <f t="shared" si="102"/>
        <v>41950.086504629631</v>
      </c>
      <c r="T1624" s="12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1"/>
        <v>101</v>
      </c>
      <c r="P1625" s="8">
        <f t="shared" si="100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1"/>
        <v>118</v>
      </c>
      <c r="P1626" s="8">
        <f t="shared" si="100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1"/>
        <v>155</v>
      </c>
      <c r="P1627" s="8">
        <f t="shared" si="100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1"/>
        <v>101</v>
      </c>
      <c r="P1628" s="8">
        <f t="shared" si="100"/>
        <v>74.953703703703709</v>
      </c>
      <c r="Q1628" t="s">
        <v>8325</v>
      </c>
      <c r="R1628" t="s">
        <v>8326</v>
      </c>
      <c r="S1628" s="12">
        <f t="shared" si="102"/>
        <v>41579.639664351846</v>
      </c>
      <c r="T1628" s="12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1"/>
        <v>117</v>
      </c>
      <c r="P1629" s="8">
        <f t="shared" si="100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1"/>
        <v>101</v>
      </c>
      <c r="P1630" s="8">
        <f t="shared" si="100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1"/>
        <v>104</v>
      </c>
      <c r="P1631" s="8">
        <f t="shared" si="100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1"/>
        <v>265</v>
      </c>
      <c r="P1632" s="8">
        <f t="shared" si="100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1"/>
        <v>156</v>
      </c>
      <c r="P1633" s="8">
        <f t="shared" si="100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1"/>
        <v>102</v>
      </c>
      <c r="P1634" s="8">
        <f t="shared" si="100"/>
        <v>86.489361702127653</v>
      </c>
      <c r="Q1634" t="s">
        <v>8325</v>
      </c>
      <c r="R1634" t="s">
        <v>8326</v>
      </c>
      <c r="S1634" s="12">
        <f t="shared" si="102"/>
        <v>40750.132569444446</v>
      </c>
      <c r="T1634" s="12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1"/>
        <v>100</v>
      </c>
      <c r="P1635" s="8">
        <f t="shared" si="100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1"/>
        <v>101</v>
      </c>
      <c r="P1636" s="8">
        <f t="shared" si="100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1"/>
        <v>125</v>
      </c>
      <c r="P1637" s="8">
        <f t="shared" si="100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1"/>
        <v>104</v>
      </c>
      <c r="P1638" s="8">
        <f t="shared" si="100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1"/>
        <v>104</v>
      </c>
      <c r="P1639" s="8">
        <f t="shared" si="100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1"/>
        <v>105</v>
      </c>
      <c r="P1640" s="8">
        <f t="shared" si="100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1"/>
        <v>100</v>
      </c>
      <c r="P1641" s="8">
        <f t="shared" si="100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1"/>
        <v>170</v>
      </c>
      <c r="P1642" s="8">
        <f t="shared" si="100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1"/>
        <v>101</v>
      </c>
      <c r="P1643" s="8">
        <f t="shared" si="100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1"/>
        <v>100</v>
      </c>
      <c r="P1644" s="8">
        <f t="shared" si="100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1"/>
        <v>125</v>
      </c>
      <c r="P1645" s="8">
        <f t="shared" si="100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1"/>
        <v>110</v>
      </c>
      <c r="P1646" s="8">
        <f t="shared" si="100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1"/>
        <v>111</v>
      </c>
      <c r="P1647" s="8">
        <f t="shared" si="100"/>
        <v>554</v>
      </c>
      <c r="Q1647" t="s">
        <v>8325</v>
      </c>
      <c r="R1647" t="s">
        <v>8346</v>
      </c>
      <c r="S1647" s="12">
        <f t="shared" si="102"/>
        <v>41521.40902777778</v>
      </c>
      <c r="T1647" s="12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1"/>
        <v>110</v>
      </c>
      <c r="P1648" s="8">
        <f t="shared" si="100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1"/>
        <v>105</v>
      </c>
      <c r="P1649" s="8">
        <f t="shared" si="100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1"/>
        <v>125</v>
      </c>
      <c r="P1650" s="8">
        <f t="shared" si="100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1"/>
        <v>101</v>
      </c>
      <c r="P1651" s="8">
        <f t="shared" si="100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1"/>
        <v>142</v>
      </c>
      <c r="P1652" s="8">
        <f t="shared" si="100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1"/>
        <v>101</v>
      </c>
      <c r="P1653" s="8">
        <f t="shared" si="100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1"/>
        <v>101</v>
      </c>
      <c r="P1654" s="8">
        <f t="shared" si="100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1"/>
        <v>174</v>
      </c>
      <c r="P1655" s="8">
        <f t="shared" si="100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1"/>
        <v>120</v>
      </c>
      <c r="P1656" s="8">
        <f t="shared" si="100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1"/>
        <v>143</v>
      </c>
      <c r="P1657" s="8">
        <f t="shared" si="100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1"/>
        <v>100</v>
      </c>
      <c r="P1658" s="8">
        <f t="shared" si="100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1"/>
        <v>105</v>
      </c>
      <c r="P1659" s="8">
        <f t="shared" si="100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1"/>
        <v>132</v>
      </c>
      <c r="P1660" s="8">
        <f t="shared" si="100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1"/>
        <v>113</v>
      </c>
      <c r="P1661" s="8">
        <f t="shared" si="100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1"/>
        <v>1254</v>
      </c>
      <c r="P1662" s="8">
        <f t="shared" si="100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1"/>
        <v>103</v>
      </c>
      <c r="P1663" s="8">
        <f t="shared" si="100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1"/>
        <v>103</v>
      </c>
      <c r="P1664" s="8">
        <f t="shared" si="100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1"/>
        <v>108</v>
      </c>
      <c r="P1665" s="8">
        <f t="shared" si="100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1"/>
        <v>122</v>
      </c>
      <c r="P1666" s="8">
        <f t="shared" ref="P1666:P1729" si="104">IF(L1666=0,0,E1666/L1666)</f>
        <v>34.384494382022467</v>
      </c>
      <c r="Q1666" t="s">
        <v>8325</v>
      </c>
      <c r="R1666" t="s">
        <v>8346</v>
      </c>
      <c r="S1666" s="12">
        <f t="shared" si="102"/>
        <v>40939.553449074076</v>
      </c>
      <c r="T1666" s="12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5">ROUND(100*E1667/D1667,0)</f>
        <v>119</v>
      </c>
      <c r="P1667" s="8">
        <f t="shared" si="104"/>
        <v>44.956989247311824</v>
      </c>
      <c r="Q1667" t="s">
        <v>8325</v>
      </c>
      <c r="R1667" t="s">
        <v>8346</v>
      </c>
      <c r="S1667" s="12">
        <f t="shared" ref="S1667:S1730" si="106">(J1667/86400)+25569+(-5/24)</f>
        <v>40564.441122685181</v>
      </c>
      <c r="T1667" s="12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5"/>
        <v>161</v>
      </c>
      <c r="P1668" s="8">
        <f t="shared" si="104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5"/>
        <v>127</v>
      </c>
      <c r="P1669" s="8">
        <f t="shared" si="104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5"/>
        <v>103</v>
      </c>
      <c r="P1670" s="8">
        <f t="shared" si="104"/>
        <v>70.784482758620683</v>
      </c>
      <c r="Q1670" t="s">
        <v>8325</v>
      </c>
      <c r="R1670" t="s">
        <v>8346</v>
      </c>
      <c r="S1670" s="12">
        <f t="shared" si="106"/>
        <v>40844.941423611112</v>
      </c>
      <c r="T1670" s="12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5"/>
        <v>140</v>
      </c>
      <c r="P1671" s="8">
        <f t="shared" si="104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5"/>
        <v>103</v>
      </c>
      <c r="P1672" s="8">
        <f t="shared" si="104"/>
        <v>44.608695652173914</v>
      </c>
      <c r="Q1672" t="s">
        <v>8325</v>
      </c>
      <c r="R1672" t="s">
        <v>8346</v>
      </c>
      <c r="S1672" s="12">
        <f t="shared" si="106"/>
        <v>40313.722210648142</v>
      </c>
      <c r="T1672" s="12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5"/>
        <v>101</v>
      </c>
      <c r="P1673" s="8">
        <f t="shared" si="104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5"/>
        <v>113</v>
      </c>
      <c r="P1674" s="8">
        <f t="shared" si="104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5"/>
        <v>128</v>
      </c>
      <c r="P1675" s="8">
        <f t="shared" si="104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5"/>
        <v>202</v>
      </c>
      <c r="P1676" s="8">
        <f t="shared" si="104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5"/>
        <v>137</v>
      </c>
      <c r="P1677" s="8">
        <f t="shared" si="104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5"/>
        <v>115</v>
      </c>
      <c r="P1678" s="8">
        <f t="shared" si="104"/>
        <v>82.38095238095238</v>
      </c>
      <c r="Q1678" t="s">
        <v>8325</v>
      </c>
      <c r="R1678" t="s">
        <v>8346</v>
      </c>
      <c r="S1678" s="12">
        <f t="shared" si="106"/>
        <v>40973.517905092587</v>
      </c>
      <c r="T1678" s="12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5"/>
        <v>112</v>
      </c>
      <c r="P1679" s="8">
        <f t="shared" si="104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5"/>
        <v>118</v>
      </c>
      <c r="P1680" s="8">
        <f t="shared" si="104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5"/>
        <v>175</v>
      </c>
      <c r="P1681" s="8">
        <f t="shared" si="104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5"/>
        <v>118</v>
      </c>
      <c r="P1682" s="8">
        <f t="shared" si="104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5"/>
        <v>101</v>
      </c>
      <c r="P1683" s="8">
        <f t="shared" si="104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5"/>
        <v>0</v>
      </c>
      <c r="P1684" s="8">
        <f t="shared" si="104"/>
        <v>0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5"/>
        <v>22</v>
      </c>
      <c r="P1685" s="8">
        <f t="shared" si="104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5"/>
        <v>109</v>
      </c>
      <c r="P1686" s="8">
        <f t="shared" si="104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5"/>
        <v>103</v>
      </c>
      <c r="P1687" s="8">
        <f t="shared" si="104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5"/>
        <v>0</v>
      </c>
      <c r="P1688" s="8">
        <f t="shared" si="104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5"/>
        <v>31</v>
      </c>
      <c r="P1689" s="8">
        <f t="shared" si="104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5"/>
        <v>44</v>
      </c>
      <c r="P1690" s="8">
        <f t="shared" si="104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5"/>
        <v>100</v>
      </c>
      <c r="P1691" s="8">
        <f t="shared" si="104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5"/>
        <v>25</v>
      </c>
      <c r="P1692" s="8">
        <f t="shared" si="104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5"/>
        <v>33</v>
      </c>
      <c r="P1693" s="8">
        <f t="shared" si="104"/>
        <v>264.26315789473682</v>
      </c>
      <c r="Q1693" t="s">
        <v>8325</v>
      </c>
      <c r="R1693" t="s">
        <v>8347</v>
      </c>
      <c r="S1693" s="12">
        <f t="shared" si="106"/>
        <v>42795.493148148147</v>
      </c>
      <c r="T1693" s="12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5"/>
        <v>48</v>
      </c>
      <c r="P1694" s="8">
        <f t="shared" si="104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5"/>
        <v>9</v>
      </c>
      <c r="P1695" s="8">
        <f t="shared" si="104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5"/>
        <v>0</v>
      </c>
      <c r="P1696" s="8">
        <f t="shared" si="104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5"/>
        <v>12</v>
      </c>
      <c r="P1697" s="8">
        <f t="shared" si="104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5"/>
        <v>0</v>
      </c>
      <c r="P1698" s="8">
        <f t="shared" si="104"/>
        <v>0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5"/>
        <v>20</v>
      </c>
      <c r="P1699" s="8">
        <f t="shared" si="104"/>
        <v>114.81818181818181</v>
      </c>
      <c r="Q1699" t="s">
        <v>8325</v>
      </c>
      <c r="R1699" t="s">
        <v>8347</v>
      </c>
      <c r="S1699" s="12">
        <f t="shared" si="106"/>
        <v>42804.824629629627</v>
      </c>
      <c r="T1699" s="12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5"/>
        <v>0</v>
      </c>
      <c r="P1700" s="8">
        <f t="shared" si="104"/>
        <v>0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5"/>
        <v>4</v>
      </c>
      <c r="P1701" s="8">
        <f t="shared" si="104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5"/>
        <v>26</v>
      </c>
      <c r="P1702" s="8">
        <f t="shared" si="104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5"/>
        <v>0</v>
      </c>
      <c r="P1703" s="8">
        <f t="shared" si="104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5"/>
        <v>0</v>
      </c>
      <c r="P1704" s="8">
        <f t="shared" si="104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5"/>
        <v>1</v>
      </c>
      <c r="P1705" s="8">
        <f t="shared" si="104"/>
        <v>25.5</v>
      </c>
      <c r="Q1705" t="s">
        <v>8325</v>
      </c>
      <c r="R1705" t="s">
        <v>8347</v>
      </c>
      <c r="S1705" s="12">
        <f t="shared" si="106"/>
        <v>42187.073344907403</v>
      </c>
      <c r="T1705" s="12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5"/>
        <v>65</v>
      </c>
      <c r="P1706" s="8">
        <f t="shared" si="104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5"/>
        <v>0</v>
      </c>
      <c r="P1707" s="8">
        <f t="shared" si="104"/>
        <v>0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5"/>
        <v>0</v>
      </c>
      <c r="P1708" s="8">
        <f t="shared" si="104"/>
        <v>0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5"/>
        <v>10</v>
      </c>
      <c r="P1709" s="8">
        <f t="shared" si="104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5"/>
        <v>0</v>
      </c>
      <c r="P1710" s="8">
        <f t="shared" si="104"/>
        <v>0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5"/>
        <v>5</v>
      </c>
      <c r="P1711" s="8">
        <f t="shared" si="104"/>
        <v>21.25</v>
      </c>
      <c r="Q1711" t="s">
        <v>8325</v>
      </c>
      <c r="R1711" t="s">
        <v>8347</v>
      </c>
      <c r="S1711" s="12">
        <f t="shared" si="106"/>
        <v>41841.355486111112</v>
      </c>
      <c r="T1711" s="12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5"/>
        <v>1</v>
      </c>
      <c r="P1712" s="8">
        <f t="shared" si="104"/>
        <v>34</v>
      </c>
      <c r="Q1712" t="s">
        <v>8325</v>
      </c>
      <c r="R1712" t="s">
        <v>8347</v>
      </c>
      <c r="S1712" s="12">
        <f t="shared" si="106"/>
        <v>42341.382962962962</v>
      </c>
      <c r="T1712" s="12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5"/>
        <v>11</v>
      </c>
      <c r="P1713" s="8">
        <f t="shared" si="104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5"/>
        <v>0</v>
      </c>
      <c r="P1714" s="8">
        <f t="shared" si="104"/>
        <v>0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5"/>
        <v>2</v>
      </c>
      <c r="P1715" s="8">
        <f t="shared" si="104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5"/>
        <v>8</v>
      </c>
      <c r="P1716" s="8">
        <f t="shared" si="104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5"/>
        <v>0</v>
      </c>
      <c r="P1717" s="8">
        <f t="shared" si="104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5"/>
        <v>8</v>
      </c>
      <c r="P1718" s="8">
        <f t="shared" si="104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5"/>
        <v>43</v>
      </c>
      <c r="P1719" s="8">
        <f t="shared" si="104"/>
        <v>34.024390243902438</v>
      </c>
      <c r="Q1719" t="s">
        <v>8325</v>
      </c>
      <c r="R1719" t="s">
        <v>8347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5"/>
        <v>0</v>
      </c>
      <c r="P1720" s="8">
        <f t="shared" si="104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5"/>
        <v>1</v>
      </c>
      <c r="P1721" s="8">
        <f t="shared" si="104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5"/>
        <v>6</v>
      </c>
      <c r="P1722" s="8">
        <f t="shared" si="104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5"/>
        <v>0</v>
      </c>
      <c r="P1723" s="8">
        <f t="shared" si="104"/>
        <v>0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5"/>
        <v>0</v>
      </c>
      <c r="P1724" s="8">
        <f t="shared" si="104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5"/>
        <v>7</v>
      </c>
      <c r="P1725" s="8">
        <f t="shared" si="104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5"/>
        <v>1</v>
      </c>
      <c r="P1726" s="8">
        <f t="shared" si="104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5"/>
        <v>10</v>
      </c>
      <c r="P1727" s="8">
        <f t="shared" si="104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5"/>
        <v>34</v>
      </c>
      <c r="P1728" s="8">
        <f t="shared" si="104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5"/>
        <v>0</v>
      </c>
      <c r="P1729" s="8">
        <f t="shared" si="104"/>
        <v>1</v>
      </c>
      <c r="Q1729" t="s">
        <v>8325</v>
      </c>
      <c r="R1729" t="s">
        <v>8347</v>
      </c>
      <c r="S1729" s="12">
        <f t="shared" si="106"/>
        <v>42044.719641203701</v>
      </c>
      <c r="T1729" s="12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5"/>
        <v>68</v>
      </c>
      <c r="P1730" s="8">
        <f t="shared" ref="P1730:P1793" si="108">IF(L1730=0,0,E1730/L1730)</f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9">ROUND(100*E1731/D1731,0)</f>
        <v>0</v>
      </c>
      <c r="P1731" s="8">
        <f t="shared" si="108"/>
        <v>0</v>
      </c>
      <c r="Q1731" t="s">
        <v>8325</v>
      </c>
      <c r="R1731" t="s">
        <v>8347</v>
      </c>
      <c r="S1731" s="12">
        <f t="shared" ref="S1731:S1794" si="110">(J1731/86400)+25569+(-5/24)</f>
        <v>42470.843819444439</v>
      </c>
      <c r="T1731" s="12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9"/>
        <v>0</v>
      </c>
      <c r="P1732" s="8">
        <f t="shared" si="108"/>
        <v>0</v>
      </c>
      <c r="Q1732" t="s">
        <v>8325</v>
      </c>
      <c r="R1732" t="s">
        <v>8347</v>
      </c>
      <c r="S1732" s="12">
        <f t="shared" si="110"/>
        <v>42271.879432870366</v>
      </c>
      <c r="T1732" s="12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9"/>
        <v>0</v>
      </c>
      <c r="P1733" s="8">
        <f t="shared" si="108"/>
        <v>0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9"/>
        <v>0</v>
      </c>
      <c r="P1734" s="8">
        <f t="shared" si="108"/>
        <v>0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9"/>
        <v>0</v>
      </c>
      <c r="P1735" s="8">
        <f t="shared" si="108"/>
        <v>0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9"/>
        <v>0</v>
      </c>
      <c r="P1736" s="8">
        <f t="shared" si="108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9"/>
        <v>11</v>
      </c>
      <c r="P1737" s="8">
        <f t="shared" si="108"/>
        <v>55</v>
      </c>
      <c r="Q1737" t="s">
        <v>8325</v>
      </c>
      <c r="R1737" t="s">
        <v>8347</v>
      </c>
      <c r="S1737" s="12">
        <f t="shared" si="110"/>
        <v>42559.605844907404</v>
      </c>
      <c r="T1737" s="12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9"/>
        <v>1</v>
      </c>
      <c r="P1738" s="8">
        <f t="shared" si="108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9"/>
        <v>21</v>
      </c>
      <c r="P1739" s="8">
        <f t="shared" si="108"/>
        <v>56.666666666666664</v>
      </c>
      <c r="Q1739" t="s">
        <v>8325</v>
      </c>
      <c r="R1739" t="s">
        <v>8347</v>
      </c>
      <c r="S1739" s="12">
        <f t="shared" si="110"/>
        <v>42175.740648148145</v>
      </c>
      <c r="T1739" s="12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9"/>
        <v>0</v>
      </c>
      <c r="P1740" s="8">
        <f t="shared" si="108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9"/>
        <v>0</v>
      </c>
      <c r="P1741" s="8">
        <f t="shared" si="108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9"/>
        <v>0</v>
      </c>
      <c r="P1742" s="8">
        <f t="shared" si="108"/>
        <v>0</v>
      </c>
      <c r="Q1742" t="s">
        <v>8325</v>
      </c>
      <c r="R1742" t="s">
        <v>8347</v>
      </c>
      <c r="S1742" s="12">
        <f t="shared" si="110"/>
        <v>42171.609050925923</v>
      </c>
      <c r="T1742" s="12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9"/>
        <v>111</v>
      </c>
      <c r="P1743" s="8">
        <f t="shared" si="108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9"/>
        <v>109</v>
      </c>
      <c r="P1744" s="8">
        <f t="shared" si="108"/>
        <v>63.970588235294116</v>
      </c>
      <c r="Q1744" t="s">
        <v>8338</v>
      </c>
      <c r="R1744" t="s">
        <v>8339</v>
      </c>
      <c r="S1744" s="12">
        <f t="shared" si="110"/>
        <v>42710.668634259258</v>
      </c>
      <c r="T1744" s="12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9"/>
        <v>100</v>
      </c>
      <c r="P1745" s="8">
        <f t="shared" si="108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9"/>
        <v>118</v>
      </c>
      <c r="P1746" s="8">
        <f t="shared" si="108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9"/>
        <v>114</v>
      </c>
      <c r="P1747" s="8">
        <f t="shared" si="108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9"/>
        <v>148</v>
      </c>
      <c r="P1748" s="8">
        <f t="shared" si="108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9"/>
        <v>105</v>
      </c>
      <c r="P1749" s="8">
        <f t="shared" si="108"/>
        <v>59.408805031446541</v>
      </c>
      <c r="Q1749" t="s">
        <v>8338</v>
      </c>
      <c r="R1749" t="s">
        <v>8339</v>
      </c>
      <c r="S1749" s="12">
        <f t="shared" si="110"/>
        <v>42292.22719907407</v>
      </c>
      <c r="T1749" s="12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9"/>
        <v>130</v>
      </c>
      <c r="P1750" s="8">
        <f t="shared" si="108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9"/>
        <v>123</v>
      </c>
      <c r="P1751" s="8">
        <f t="shared" si="108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9"/>
        <v>202</v>
      </c>
      <c r="P1752" s="8">
        <f t="shared" si="108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9"/>
        <v>103</v>
      </c>
      <c r="P1753" s="8">
        <f t="shared" si="108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9"/>
        <v>260</v>
      </c>
      <c r="P1754" s="8">
        <f t="shared" si="108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9"/>
        <v>108</v>
      </c>
      <c r="P1755" s="8">
        <f t="shared" si="108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9"/>
        <v>111</v>
      </c>
      <c r="P1756" s="8">
        <f t="shared" si="108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9"/>
        <v>120</v>
      </c>
      <c r="P1757" s="8">
        <f t="shared" si="108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9"/>
        <v>103</v>
      </c>
      <c r="P1758" s="8">
        <f t="shared" si="108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9"/>
        <v>116</v>
      </c>
      <c r="P1759" s="8">
        <f t="shared" si="108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9"/>
        <v>115</v>
      </c>
      <c r="P1760" s="8">
        <f t="shared" si="108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9"/>
        <v>107</v>
      </c>
      <c r="P1761" s="8">
        <f t="shared" si="108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9"/>
        <v>165</v>
      </c>
      <c r="P1762" s="8">
        <f t="shared" si="108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9"/>
        <v>155</v>
      </c>
      <c r="P1763" s="8">
        <f t="shared" si="108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9"/>
        <v>885</v>
      </c>
      <c r="P1764" s="8">
        <f t="shared" si="108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9"/>
        <v>102</v>
      </c>
      <c r="P1765" s="8">
        <f t="shared" si="108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9"/>
        <v>20</v>
      </c>
      <c r="P1766" s="8">
        <f t="shared" si="108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9"/>
        <v>59</v>
      </c>
      <c r="P1767" s="8">
        <f t="shared" si="108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9"/>
        <v>0</v>
      </c>
      <c r="P1768" s="8">
        <f t="shared" si="108"/>
        <v>0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9"/>
        <v>46</v>
      </c>
      <c r="P1769" s="8">
        <f t="shared" si="108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9"/>
        <v>4</v>
      </c>
      <c r="P1770" s="8">
        <f t="shared" si="108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9"/>
        <v>3</v>
      </c>
      <c r="P1771" s="8">
        <f t="shared" si="108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9"/>
        <v>57</v>
      </c>
      <c r="P1772" s="8">
        <f t="shared" si="108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9"/>
        <v>21</v>
      </c>
      <c r="P1773" s="8">
        <f t="shared" si="108"/>
        <v>35.799999999999997</v>
      </c>
      <c r="Q1773" t="s">
        <v>8338</v>
      </c>
      <c r="R1773" t="s">
        <v>8339</v>
      </c>
      <c r="S1773" s="12">
        <f t="shared" si="110"/>
        <v>41905.771296296291</v>
      </c>
      <c r="T1773" s="12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9"/>
        <v>16</v>
      </c>
      <c r="P1774" s="8">
        <f t="shared" si="108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9"/>
        <v>6</v>
      </c>
      <c r="P1775" s="8">
        <f t="shared" si="108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9"/>
        <v>46</v>
      </c>
      <c r="P1776" s="8">
        <f t="shared" si="108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9"/>
        <v>65</v>
      </c>
      <c r="P1777" s="8">
        <f t="shared" si="108"/>
        <v>170.62903225806451</v>
      </c>
      <c r="Q1777" t="s">
        <v>8338</v>
      </c>
      <c r="R1777" t="s">
        <v>8339</v>
      </c>
      <c r="S1777" s="12">
        <f t="shared" si="110"/>
        <v>41891.768055555549</v>
      </c>
      <c r="T1777" s="12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9"/>
        <v>7</v>
      </c>
      <c r="P1778" s="8">
        <f t="shared" si="108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9"/>
        <v>14</v>
      </c>
      <c r="P1779" s="8">
        <f t="shared" si="108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9"/>
        <v>2</v>
      </c>
      <c r="P1780" s="8">
        <f t="shared" si="108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9"/>
        <v>36</v>
      </c>
      <c r="P1781" s="8">
        <f t="shared" si="108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9"/>
        <v>40</v>
      </c>
      <c r="P1782" s="8">
        <f t="shared" si="108"/>
        <v>78.440789473684205</v>
      </c>
      <c r="Q1782" t="s">
        <v>8338</v>
      </c>
      <c r="R1782" t="s">
        <v>8339</v>
      </c>
      <c r="S1782" s="12">
        <f t="shared" si="110"/>
        <v>42493.392476851848</v>
      </c>
      <c r="T1782" s="12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9"/>
        <v>26</v>
      </c>
      <c r="P1783" s="8">
        <f t="shared" si="108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9"/>
        <v>15</v>
      </c>
      <c r="P1784" s="8">
        <f t="shared" si="108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9"/>
        <v>24</v>
      </c>
      <c r="P1785" s="8">
        <f t="shared" si="108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9"/>
        <v>40</v>
      </c>
      <c r="P1786" s="8">
        <f t="shared" si="108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9"/>
        <v>20</v>
      </c>
      <c r="P1787" s="8">
        <f t="shared" si="108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9"/>
        <v>48</v>
      </c>
      <c r="P1788" s="8">
        <f t="shared" si="108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9"/>
        <v>15</v>
      </c>
      <c r="P1789" s="8">
        <f t="shared" si="108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9"/>
        <v>1</v>
      </c>
      <c r="P1790" s="8">
        <f t="shared" si="108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9"/>
        <v>1</v>
      </c>
      <c r="P1791" s="8">
        <f t="shared" si="108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9"/>
        <v>5</v>
      </c>
      <c r="P1792" s="8">
        <f t="shared" si="108"/>
        <v>109.06666666666666</v>
      </c>
      <c r="Q1792" t="s">
        <v>8338</v>
      </c>
      <c r="R1792" t="s">
        <v>8339</v>
      </c>
      <c r="S1792" s="12">
        <f t="shared" si="110"/>
        <v>42010.466180555552</v>
      </c>
      <c r="T1792" s="12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9"/>
        <v>4</v>
      </c>
      <c r="P1793" s="8">
        <f t="shared" si="108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9"/>
        <v>61</v>
      </c>
      <c r="P1794" s="8">
        <f t="shared" ref="P1794:P1857" si="112">IF(L1794=0,0,E1794/L1794)</f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3">ROUND(100*E1795/D1795,0)</f>
        <v>1</v>
      </c>
      <c r="P1795" s="8">
        <f t="shared" si="112"/>
        <v>20</v>
      </c>
      <c r="Q1795" t="s">
        <v>8338</v>
      </c>
      <c r="R1795" t="s">
        <v>8339</v>
      </c>
      <c r="S1795" s="12">
        <f t="shared" ref="S1795:S1858" si="114">(J1795/86400)+25569+(-5/24)</f>
        <v>41940.683333333327</v>
      </c>
      <c r="T1795" s="12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3"/>
        <v>11</v>
      </c>
      <c r="P1796" s="8">
        <f t="shared" si="112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3"/>
        <v>39</v>
      </c>
      <c r="P1797" s="8">
        <f t="shared" si="112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3"/>
        <v>22</v>
      </c>
      <c r="P1798" s="8">
        <f t="shared" si="112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3"/>
        <v>68</v>
      </c>
      <c r="P1799" s="8">
        <f t="shared" si="112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3"/>
        <v>14</v>
      </c>
      <c r="P1800" s="8">
        <f t="shared" si="112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3"/>
        <v>2</v>
      </c>
      <c r="P1801" s="8">
        <f t="shared" si="112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3"/>
        <v>20</v>
      </c>
      <c r="P1802" s="8">
        <f t="shared" si="112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3"/>
        <v>14</v>
      </c>
      <c r="P1803" s="8">
        <f t="shared" si="112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3"/>
        <v>48</v>
      </c>
      <c r="P1804" s="8">
        <f t="shared" si="112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3"/>
        <v>31</v>
      </c>
      <c r="P1805" s="8">
        <f t="shared" si="112"/>
        <v>71.86666666666666</v>
      </c>
      <c r="Q1805" t="s">
        <v>8338</v>
      </c>
      <c r="R1805" t="s">
        <v>8339</v>
      </c>
      <c r="S1805" s="12">
        <f t="shared" si="114"/>
        <v>42017.863217592589</v>
      </c>
      <c r="T1805" s="12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3"/>
        <v>35</v>
      </c>
      <c r="P1806" s="8">
        <f t="shared" si="112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3"/>
        <v>36</v>
      </c>
      <c r="P1807" s="8">
        <f t="shared" si="112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3"/>
        <v>3</v>
      </c>
      <c r="P1808" s="8">
        <f t="shared" si="112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3"/>
        <v>11</v>
      </c>
      <c r="P1809" s="8">
        <f t="shared" si="112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3"/>
        <v>41</v>
      </c>
      <c r="P1810" s="8">
        <f t="shared" si="112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3"/>
        <v>11</v>
      </c>
      <c r="P1811" s="8">
        <f t="shared" si="112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3"/>
        <v>3</v>
      </c>
      <c r="P1812" s="8">
        <f t="shared" si="112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3"/>
        <v>0</v>
      </c>
      <c r="P1813" s="8">
        <f t="shared" si="112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3"/>
        <v>13</v>
      </c>
      <c r="P1814" s="8">
        <f t="shared" si="112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3"/>
        <v>0</v>
      </c>
      <c r="P1815" s="8">
        <f t="shared" si="112"/>
        <v>0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3"/>
        <v>49</v>
      </c>
      <c r="P1816" s="8">
        <f t="shared" si="112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3"/>
        <v>0</v>
      </c>
      <c r="P1817" s="8">
        <f t="shared" si="112"/>
        <v>0</v>
      </c>
      <c r="Q1817" t="s">
        <v>8338</v>
      </c>
      <c r="R1817" t="s">
        <v>8339</v>
      </c>
      <c r="S1817" s="12">
        <f t="shared" si="114"/>
        <v>42172.698344907403</v>
      </c>
      <c r="T1817" s="12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3"/>
        <v>2</v>
      </c>
      <c r="P1818" s="8">
        <f t="shared" si="112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3"/>
        <v>52</v>
      </c>
      <c r="P1819" s="8">
        <f t="shared" si="112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3"/>
        <v>0</v>
      </c>
      <c r="P1820" s="8">
        <f t="shared" si="112"/>
        <v>0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3"/>
        <v>2</v>
      </c>
      <c r="P1821" s="8">
        <f t="shared" si="112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3"/>
        <v>7</v>
      </c>
      <c r="P1822" s="8">
        <f t="shared" si="112"/>
        <v>213.375</v>
      </c>
      <c r="Q1822" t="s">
        <v>8338</v>
      </c>
      <c r="R1822" t="s">
        <v>8339</v>
      </c>
      <c r="S1822" s="12">
        <f t="shared" si="114"/>
        <v>42064.876041666663</v>
      </c>
      <c r="T1822" s="12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3"/>
        <v>135</v>
      </c>
      <c r="P1823" s="8">
        <f t="shared" si="112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3"/>
        <v>100</v>
      </c>
      <c r="P1824" s="8">
        <f t="shared" si="112"/>
        <v>27.272727272727273</v>
      </c>
      <c r="Q1824" t="s">
        <v>8325</v>
      </c>
      <c r="R1824" t="s">
        <v>8326</v>
      </c>
      <c r="S1824" s="12">
        <f t="shared" si="114"/>
        <v>41634.588680555556</v>
      </c>
      <c r="T1824" s="12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3"/>
        <v>116</v>
      </c>
      <c r="P1825" s="8">
        <f t="shared" si="112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3"/>
        <v>100</v>
      </c>
      <c r="P1826" s="8">
        <f t="shared" si="112"/>
        <v>75.05</v>
      </c>
      <c r="Q1826" t="s">
        <v>8325</v>
      </c>
      <c r="R1826" t="s">
        <v>8326</v>
      </c>
      <c r="S1826" s="12">
        <f t="shared" si="114"/>
        <v>41626.707951388882</v>
      </c>
      <c r="T1826" s="12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3"/>
        <v>105</v>
      </c>
      <c r="P1827" s="8">
        <f t="shared" si="112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3"/>
        <v>101</v>
      </c>
      <c r="P1828" s="8">
        <f t="shared" si="112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3"/>
        <v>101</v>
      </c>
      <c r="P1829" s="8">
        <f t="shared" si="112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3"/>
        <v>100</v>
      </c>
      <c r="P1830" s="8">
        <f t="shared" si="112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3"/>
        <v>167</v>
      </c>
      <c r="P1831" s="8">
        <f t="shared" si="112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3"/>
        <v>102</v>
      </c>
      <c r="P1832" s="8">
        <f t="shared" si="112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3"/>
        <v>103</v>
      </c>
      <c r="P1833" s="8">
        <f t="shared" si="112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3"/>
        <v>143</v>
      </c>
      <c r="P1834" s="8">
        <f t="shared" si="112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3"/>
        <v>263</v>
      </c>
      <c r="P1835" s="8">
        <f t="shared" si="112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3"/>
        <v>118</v>
      </c>
      <c r="P1836" s="8">
        <f t="shared" si="112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3"/>
        <v>104</v>
      </c>
      <c r="P1837" s="8">
        <f t="shared" si="112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3"/>
        <v>200</v>
      </c>
      <c r="P1838" s="8">
        <f t="shared" si="112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3"/>
        <v>307</v>
      </c>
      <c r="P1839" s="8">
        <f t="shared" si="112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3"/>
        <v>100</v>
      </c>
      <c r="P1840" s="8">
        <f t="shared" si="112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3"/>
        <v>205</v>
      </c>
      <c r="P1841" s="8">
        <f t="shared" si="112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3"/>
        <v>109</v>
      </c>
      <c r="P1842" s="8">
        <f t="shared" si="112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3"/>
        <v>102</v>
      </c>
      <c r="P1843" s="8">
        <f t="shared" si="112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3"/>
        <v>125</v>
      </c>
      <c r="P1844" s="8">
        <f t="shared" si="112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3"/>
        <v>124</v>
      </c>
      <c r="P1845" s="8">
        <f t="shared" si="112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3"/>
        <v>101</v>
      </c>
      <c r="P1846" s="8">
        <f t="shared" si="112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3"/>
        <v>100</v>
      </c>
      <c r="P1847" s="8">
        <f t="shared" si="112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3"/>
        <v>138</v>
      </c>
      <c r="P1848" s="8">
        <f t="shared" si="112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3"/>
        <v>121</v>
      </c>
      <c r="P1849" s="8">
        <f t="shared" si="112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3"/>
        <v>107</v>
      </c>
      <c r="P1850" s="8">
        <f t="shared" si="112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3"/>
        <v>100</v>
      </c>
      <c r="P1851" s="8">
        <f t="shared" si="112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3"/>
        <v>102</v>
      </c>
      <c r="P1852" s="8">
        <f t="shared" si="112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3"/>
        <v>100</v>
      </c>
      <c r="P1853" s="8">
        <f t="shared" si="112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3"/>
        <v>117</v>
      </c>
      <c r="P1854" s="8">
        <f t="shared" si="112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3"/>
        <v>102</v>
      </c>
      <c r="P1855" s="8">
        <f t="shared" si="112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3"/>
        <v>102</v>
      </c>
      <c r="P1856" s="8">
        <f t="shared" si="112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3"/>
        <v>154</v>
      </c>
      <c r="P1857" s="8">
        <f t="shared" si="112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3"/>
        <v>101</v>
      </c>
      <c r="P1858" s="8">
        <f t="shared" ref="P1858:P1921" si="116">IF(L1858=0,0,E1858/L1858)</f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7">ROUND(100*E1859/D1859,0)</f>
        <v>100</v>
      </c>
      <c r="P1859" s="8">
        <f t="shared" si="116"/>
        <v>136.36363636363637</v>
      </c>
      <c r="Q1859" t="s">
        <v>8325</v>
      </c>
      <c r="R1859" t="s">
        <v>8326</v>
      </c>
      <c r="S1859" s="12">
        <f t="shared" ref="S1859:S1922" si="118">(J1859/86400)+25569+(-5/24)</f>
        <v>41864.560335648144</v>
      </c>
      <c r="T1859" s="12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7"/>
        <v>109</v>
      </c>
      <c r="P1860" s="8">
        <f t="shared" si="116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7"/>
        <v>132</v>
      </c>
      <c r="P1861" s="8">
        <f t="shared" si="116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7"/>
        <v>133</v>
      </c>
      <c r="P1862" s="8">
        <f t="shared" si="116"/>
        <v>52.684210526315788</v>
      </c>
      <c r="Q1862" t="s">
        <v>8325</v>
      </c>
      <c r="R1862" t="s">
        <v>8326</v>
      </c>
      <c r="S1862" s="12">
        <f t="shared" si="118"/>
        <v>41655.500972222224</v>
      </c>
      <c r="T1862" s="12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7"/>
        <v>0</v>
      </c>
      <c r="P1863" s="8">
        <f t="shared" si="116"/>
        <v>0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7"/>
        <v>8</v>
      </c>
      <c r="P1864" s="8">
        <f t="shared" si="116"/>
        <v>90.9375</v>
      </c>
      <c r="Q1864" t="s">
        <v>8333</v>
      </c>
      <c r="R1864" t="s">
        <v>8335</v>
      </c>
      <c r="S1864" s="12">
        <f t="shared" si="118"/>
        <v>42755.284421296295</v>
      </c>
      <c r="T1864" s="12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7"/>
        <v>0</v>
      </c>
      <c r="P1865" s="8">
        <f t="shared" si="116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7"/>
        <v>43</v>
      </c>
      <c r="P1866" s="8">
        <f t="shared" si="116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7"/>
        <v>0</v>
      </c>
      <c r="P1867" s="8">
        <f t="shared" si="116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7"/>
        <v>1</v>
      </c>
      <c r="P1868" s="8">
        <f t="shared" si="116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7"/>
        <v>0</v>
      </c>
      <c r="P1869" s="8">
        <f t="shared" si="116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7"/>
        <v>5</v>
      </c>
      <c r="P1870" s="8">
        <f t="shared" si="116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7"/>
        <v>0</v>
      </c>
      <c r="P1871" s="8">
        <f t="shared" si="116"/>
        <v>0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7"/>
        <v>10</v>
      </c>
      <c r="P1872" s="8">
        <f t="shared" si="116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7"/>
        <v>72</v>
      </c>
      <c r="P1873" s="8">
        <f t="shared" si="116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7"/>
        <v>1</v>
      </c>
      <c r="P1874" s="8">
        <f t="shared" si="116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7"/>
        <v>0</v>
      </c>
      <c r="P1875" s="8">
        <f t="shared" si="116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7"/>
        <v>0</v>
      </c>
      <c r="P1876" s="8">
        <f t="shared" si="116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7"/>
        <v>1</v>
      </c>
      <c r="P1877" s="8">
        <f t="shared" si="116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7"/>
        <v>0</v>
      </c>
      <c r="P1878" s="8">
        <f t="shared" si="116"/>
        <v>0</v>
      </c>
      <c r="Q1878" t="s">
        <v>8333</v>
      </c>
      <c r="R1878" t="s">
        <v>8335</v>
      </c>
      <c r="S1878" s="12">
        <f t="shared" si="118"/>
        <v>41776.07644675926</v>
      </c>
      <c r="T1878" s="12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7"/>
        <v>0</v>
      </c>
      <c r="P1879" s="8">
        <f t="shared" si="116"/>
        <v>0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7"/>
        <v>0</v>
      </c>
      <c r="P1880" s="8">
        <f t="shared" si="116"/>
        <v>0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7"/>
        <v>0</v>
      </c>
      <c r="P1881" s="8">
        <f t="shared" si="116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7"/>
        <v>20</v>
      </c>
      <c r="P1882" s="8">
        <f t="shared" si="116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7"/>
        <v>173</v>
      </c>
      <c r="P1883" s="8">
        <f t="shared" si="116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7"/>
        <v>101</v>
      </c>
      <c r="P1884" s="8">
        <f t="shared" si="116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7"/>
        <v>105</v>
      </c>
      <c r="P1885" s="8">
        <f t="shared" si="116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7"/>
        <v>135</v>
      </c>
      <c r="P1886" s="8">
        <f t="shared" si="116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7"/>
        <v>116</v>
      </c>
      <c r="P1887" s="8">
        <f t="shared" si="116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7"/>
        <v>102</v>
      </c>
      <c r="P1888" s="8">
        <f t="shared" si="116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7"/>
        <v>111</v>
      </c>
      <c r="P1889" s="8">
        <f t="shared" si="116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7"/>
        <v>166</v>
      </c>
      <c r="P1890" s="8">
        <f t="shared" si="116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7"/>
        <v>107</v>
      </c>
      <c r="P1891" s="8">
        <f t="shared" si="116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7"/>
        <v>145</v>
      </c>
      <c r="P1892" s="8">
        <f t="shared" si="116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7"/>
        <v>106</v>
      </c>
      <c r="P1893" s="8">
        <f t="shared" si="116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7"/>
        <v>137</v>
      </c>
      <c r="P1894" s="8">
        <f t="shared" si="116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7"/>
        <v>104</v>
      </c>
      <c r="P1895" s="8">
        <f t="shared" si="116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7"/>
        <v>115</v>
      </c>
      <c r="P1896" s="8">
        <f t="shared" si="116"/>
        <v>57.25</v>
      </c>
      <c r="Q1896" t="s">
        <v>8325</v>
      </c>
      <c r="R1896" t="s">
        <v>8329</v>
      </c>
      <c r="S1896" s="12">
        <f t="shared" si="118"/>
        <v>40920.696562499994</v>
      </c>
      <c r="T1896" s="12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7"/>
        <v>102</v>
      </c>
      <c r="P1897" s="8">
        <f t="shared" si="116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7"/>
        <v>124</v>
      </c>
      <c r="P1898" s="8">
        <f t="shared" si="116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7"/>
        <v>102</v>
      </c>
      <c r="P1899" s="8">
        <f t="shared" si="116"/>
        <v>35.551912568306008</v>
      </c>
      <c r="Q1899" t="s">
        <v>8325</v>
      </c>
      <c r="R1899" t="s">
        <v>8329</v>
      </c>
      <c r="S1899" s="12">
        <f t="shared" si="118"/>
        <v>41680.375069444439</v>
      </c>
      <c r="T1899" s="12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7"/>
        <v>145</v>
      </c>
      <c r="P1900" s="8">
        <f t="shared" si="116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7"/>
        <v>133</v>
      </c>
      <c r="P1901" s="8">
        <f t="shared" si="116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7"/>
        <v>109</v>
      </c>
      <c r="P1902" s="8">
        <f t="shared" si="116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7"/>
        <v>3</v>
      </c>
      <c r="P1903" s="8">
        <f t="shared" si="116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7"/>
        <v>1</v>
      </c>
      <c r="P1904" s="8">
        <f t="shared" si="116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7"/>
        <v>47</v>
      </c>
      <c r="P1905" s="8">
        <f t="shared" si="116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7"/>
        <v>0</v>
      </c>
      <c r="P1906" s="8">
        <f t="shared" si="116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7"/>
        <v>0</v>
      </c>
      <c r="P1907" s="8">
        <f t="shared" si="116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7"/>
        <v>43</v>
      </c>
      <c r="P1908" s="8">
        <f t="shared" si="116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7"/>
        <v>0</v>
      </c>
      <c r="P1909" s="8">
        <f t="shared" si="116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7"/>
        <v>2</v>
      </c>
      <c r="P1910" s="8">
        <f t="shared" si="116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7"/>
        <v>14</v>
      </c>
      <c r="P1911" s="8">
        <f t="shared" si="116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7"/>
        <v>39</v>
      </c>
      <c r="P1912" s="8">
        <f t="shared" si="116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7"/>
        <v>0</v>
      </c>
      <c r="P1913" s="8">
        <f t="shared" si="116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7"/>
        <v>59</v>
      </c>
      <c r="P1914" s="8">
        <f t="shared" si="116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7"/>
        <v>1</v>
      </c>
      <c r="P1915" s="8">
        <f t="shared" si="116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7"/>
        <v>9</v>
      </c>
      <c r="P1916" s="8">
        <f t="shared" si="116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7"/>
        <v>2</v>
      </c>
      <c r="P1917" s="8">
        <f t="shared" si="116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7"/>
        <v>1</v>
      </c>
      <c r="P1918" s="8">
        <f t="shared" si="116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7"/>
        <v>53</v>
      </c>
      <c r="P1919" s="8">
        <f t="shared" si="116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7"/>
        <v>1</v>
      </c>
      <c r="P1920" s="8">
        <f t="shared" si="116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7"/>
        <v>47</v>
      </c>
      <c r="P1921" s="8">
        <f t="shared" si="116"/>
        <v>29.625</v>
      </c>
      <c r="Q1921" t="s">
        <v>8319</v>
      </c>
      <c r="R1921" t="s">
        <v>8348</v>
      </c>
      <c r="S1921" s="12">
        <f t="shared" si="118"/>
        <v>42113.667233796295</v>
      </c>
      <c r="T1921" s="12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7"/>
        <v>43</v>
      </c>
      <c r="P1922" s="8">
        <f t="shared" ref="P1922:P1985" si="120">IF(L1922=0,0,E1922/L1922)</f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1">ROUND(100*E1923/D1923,0)</f>
        <v>137</v>
      </c>
      <c r="P1923" s="8">
        <f t="shared" si="120"/>
        <v>54</v>
      </c>
      <c r="Q1923" t="s">
        <v>8325</v>
      </c>
      <c r="R1923" t="s">
        <v>8329</v>
      </c>
      <c r="S1923" s="12">
        <f t="shared" ref="S1923:S1986" si="122">(J1923/86400)+25569+(-5/24)</f>
        <v>41074.013229166667</v>
      </c>
      <c r="T1923" s="12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1"/>
        <v>116</v>
      </c>
      <c r="P1924" s="8">
        <f t="shared" si="120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1"/>
        <v>241</v>
      </c>
      <c r="P1925" s="8">
        <f t="shared" si="120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1"/>
        <v>114</v>
      </c>
      <c r="P1926" s="8">
        <f t="shared" si="120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1"/>
        <v>110</v>
      </c>
      <c r="P1927" s="8">
        <f t="shared" si="120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1"/>
        <v>195</v>
      </c>
      <c r="P1928" s="8">
        <f t="shared" si="120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1"/>
        <v>103</v>
      </c>
      <c r="P1929" s="8">
        <f t="shared" si="120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1"/>
        <v>103</v>
      </c>
      <c r="P1930" s="8">
        <f t="shared" si="120"/>
        <v>77.352941176470594</v>
      </c>
      <c r="Q1930" t="s">
        <v>8325</v>
      </c>
      <c r="R1930" t="s">
        <v>8329</v>
      </c>
      <c r="S1930" s="12">
        <f t="shared" si="122"/>
        <v>41371.439745370364</v>
      </c>
      <c r="T1930" s="12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1"/>
        <v>100</v>
      </c>
      <c r="P1931" s="8">
        <f t="shared" si="120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1"/>
        <v>127</v>
      </c>
      <c r="P1932" s="8">
        <f t="shared" si="120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1"/>
        <v>121</v>
      </c>
      <c r="P1933" s="8">
        <f t="shared" si="120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1"/>
        <v>107</v>
      </c>
      <c r="P1934" s="8">
        <f t="shared" si="120"/>
        <v>70.212500000000006</v>
      </c>
      <c r="Q1934" t="s">
        <v>8325</v>
      </c>
      <c r="R1934" t="s">
        <v>8329</v>
      </c>
      <c r="S1934" s="12">
        <f t="shared" si="122"/>
        <v>40911.601539351854</v>
      </c>
      <c r="T1934" s="12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1"/>
        <v>172</v>
      </c>
      <c r="P1935" s="8">
        <f t="shared" si="120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1"/>
        <v>124</v>
      </c>
      <c r="P1936" s="8">
        <f t="shared" si="120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1"/>
        <v>108</v>
      </c>
      <c r="P1937" s="8">
        <f t="shared" si="120"/>
        <v>54.2</v>
      </c>
      <c r="Q1937" t="s">
        <v>8325</v>
      </c>
      <c r="R1937" t="s">
        <v>8329</v>
      </c>
      <c r="S1937" s="12">
        <f t="shared" si="122"/>
        <v>41773.724201388883</v>
      </c>
      <c r="T1937" s="12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1"/>
        <v>117</v>
      </c>
      <c r="P1938" s="8">
        <f t="shared" si="120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1"/>
        <v>187</v>
      </c>
      <c r="P1939" s="8">
        <f t="shared" si="120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1"/>
        <v>116</v>
      </c>
      <c r="P1940" s="8">
        <f t="shared" si="120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1"/>
        <v>111</v>
      </c>
      <c r="P1941" s="8">
        <f t="shared" si="120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1"/>
        <v>171</v>
      </c>
      <c r="P1942" s="8">
        <f t="shared" si="120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1"/>
        <v>126</v>
      </c>
      <c r="P1943" s="8">
        <f t="shared" si="120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1"/>
        <v>138</v>
      </c>
      <c r="P1944" s="8">
        <f t="shared" si="120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1"/>
        <v>1705</v>
      </c>
      <c r="P1945" s="8">
        <f t="shared" si="120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1"/>
        <v>788</v>
      </c>
      <c r="P1946" s="8">
        <f t="shared" si="120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1"/>
        <v>348</v>
      </c>
      <c r="P1947" s="8">
        <f t="shared" si="120"/>
        <v>511.79117647058825</v>
      </c>
      <c r="Q1947" t="s">
        <v>8319</v>
      </c>
      <c r="R1947" t="s">
        <v>8349</v>
      </c>
      <c r="S1947" s="12">
        <f t="shared" si="122"/>
        <v>42157.043495370366</v>
      </c>
      <c r="T1947" s="12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1"/>
        <v>150</v>
      </c>
      <c r="P1948" s="8">
        <f t="shared" si="120"/>
        <v>160.44285714285715</v>
      </c>
      <c r="Q1948" t="s">
        <v>8319</v>
      </c>
      <c r="R1948" t="s">
        <v>8349</v>
      </c>
      <c r="S1948" s="12">
        <f t="shared" si="122"/>
        <v>41688.941678240742</v>
      </c>
      <c r="T1948" s="12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1"/>
        <v>101</v>
      </c>
      <c r="P1949" s="8">
        <f t="shared" si="120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1"/>
        <v>800</v>
      </c>
      <c r="P1950" s="8">
        <f t="shared" si="120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1"/>
        <v>106</v>
      </c>
      <c r="P1951" s="8">
        <f t="shared" si="120"/>
        <v>56.204984093319197</v>
      </c>
      <c r="Q1951" t="s">
        <v>8319</v>
      </c>
      <c r="R1951" t="s">
        <v>8349</v>
      </c>
      <c r="S1951" s="12">
        <f t="shared" si="122"/>
        <v>41800.21471064815</v>
      </c>
      <c r="T1951" s="12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1"/>
        <v>201</v>
      </c>
      <c r="P1952" s="8">
        <f t="shared" si="120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1"/>
        <v>212</v>
      </c>
      <c r="P1953" s="8">
        <f t="shared" si="120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1"/>
        <v>198</v>
      </c>
      <c r="P1954" s="8">
        <f t="shared" si="120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1"/>
        <v>226</v>
      </c>
      <c r="P1955" s="8">
        <f t="shared" si="120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1"/>
        <v>699</v>
      </c>
      <c r="P1956" s="8">
        <f t="shared" si="120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1"/>
        <v>399</v>
      </c>
      <c r="P1957" s="8">
        <f t="shared" si="120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1"/>
        <v>294</v>
      </c>
      <c r="P1958" s="8">
        <f t="shared" si="120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1"/>
        <v>168</v>
      </c>
      <c r="P1959" s="8">
        <f t="shared" si="120"/>
        <v>76.138500000000008</v>
      </c>
      <c r="Q1959" t="s">
        <v>8319</v>
      </c>
      <c r="R1959" t="s">
        <v>8349</v>
      </c>
      <c r="S1959" s="12">
        <f t="shared" si="122"/>
        <v>41178.890196759261</v>
      </c>
      <c r="T1959" s="12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1"/>
        <v>1436</v>
      </c>
      <c r="P1960" s="8">
        <f t="shared" si="120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1"/>
        <v>157</v>
      </c>
      <c r="P1961" s="8">
        <f t="shared" si="120"/>
        <v>36.965660377358489</v>
      </c>
      <c r="Q1961" t="s">
        <v>8319</v>
      </c>
      <c r="R1961" t="s">
        <v>8349</v>
      </c>
      <c r="S1961" s="12">
        <f t="shared" si="122"/>
        <v>41871.637268518512</v>
      </c>
      <c r="T1961" s="12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1"/>
        <v>118</v>
      </c>
      <c r="P1962" s="8">
        <f t="shared" si="120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1"/>
        <v>1105</v>
      </c>
      <c r="P1963" s="8">
        <f t="shared" si="120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1"/>
        <v>193</v>
      </c>
      <c r="P1964" s="8">
        <f t="shared" si="120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1"/>
        <v>127</v>
      </c>
      <c r="P1965" s="8">
        <f t="shared" si="120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1"/>
        <v>260</v>
      </c>
      <c r="P1966" s="8">
        <f t="shared" si="120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1"/>
        <v>262</v>
      </c>
      <c r="P1967" s="8">
        <f t="shared" si="120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1"/>
        <v>207</v>
      </c>
      <c r="P1968" s="8">
        <f t="shared" si="120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1"/>
        <v>370</v>
      </c>
      <c r="P1969" s="8">
        <f t="shared" si="120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1"/>
        <v>285</v>
      </c>
      <c r="P1970" s="8">
        <f t="shared" si="120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1"/>
        <v>579</v>
      </c>
      <c r="P1971" s="8">
        <f t="shared" si="120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1"/>
        <v>1132</v>
      </c>
      <c r="P1972" s="8">
        <f t="shared" si="120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1"/>
        <v>263</v>
      </c>
      <c r="P1973" s="8">
        <f t="shared" si="120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1"/>
        <v>674</v>
      </c>
      <c r="P1974" s="8">
        <f t="shared" si="120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1"/>
        <v>257</v>
      </c>
      <c r="P1975" s="8">
        <f t="shared" si="120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1"/>
        <v>375</v>
      </c>
      <c r="P1976" s="8">
        <f t="shared" si="120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1"/>
        <v>209</v>
      </c>
      <c r="P1977" s="8">
        <f t="shared" si="120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1"/>
        <v>347</v>
      </c>
      <c r="P1978" s="8">
        <f t="shared" si="120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1"/>
        <v>402</v>
      </c>
      <c r="P1979" s="8">
        <f t="shared" si="120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1"/>
        <v>1027</v>
      </c>
      <c r="P1980" s="8">
        <f t="shared" si="120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1"/>
        <v>115</v>
      </c>
      <c r="P1981" s="8">
        <f t="shared" si="120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1"/>
        <v>355</v>
      </c>
      <c r="P1982" s="8">
        <f t="shared" si="120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1"/>
        <v>5</v>
      </c>
      <c r="P1983" s="8">
        <f t="shared" si="120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1"/>
        <v>0</v>
      </c>
      <c r="P1984" s="8">
        <f t="shared" si="120"/>
        <v>0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1"/>
        <v>4</v>
      </c>
      <c r="P1985" s="8">
        <f t="shared" si="120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1"/>
        <v>21</v>
      </c>
      <c r="P1986" s="8">
        <f t="shared" ref="P1986:P2049" si="124">IF(L1986=0,0,E1986/L1986)</f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5">ROUND(100*E1987/D1987,0)</f>
        <v>3</v>
      </c>
      <c r="P1987" s="8">
        <f t="shared" si="124"/>
        <v>12.75</v>
      </c>
      <c r="Q1987" t="s">
        <v>8338</v>
      </c>
      <c r="R1987" t="s">
        <v>8350</v>
      </c>
      <c r="S1987" s="12">
        <f t="shared" ref="S1987:S2050" si="126">(J1987/86400)+25569+(-5/24)</f>
        <v>42555.490405092591</v>
      </c>
      <c r="T1987" s="12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5"/>
        <v>0</v>
      </c>
      <c r="P1988" s="8">
        <f t="shared" si="124"/>
        <v>1</v>
      </c>
      <c r="Q1988" t="s">
        <v>8338</v>
      </c>
      <c r="R1988" t="s">
        <v>8350</v>
      </c>
      <c r="S1988" s="12">
        <f t="shared" si="126"/>
        <v>42413.225497685184</v>
      </c>
      <c r="T1988" s="12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5"/>
        <v>42</v>
      </c>
      <c r="P1989" s="8">
        <f t="shared" si="124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5"/>
        <v>0</v>
      </c>
      <c r="P1990" s="8">
        <f t="shared" si="124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5"/>
        <v>1</v>
      </c>
      <c r="P1991" s="8">
        <f t="shared" si="124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5"/>
        <v>17</v>
      </c>
      <c r="P1992" s="8">
        <f t="shared" si="124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5"/>
        <v>7</v>
      </c>
      <c r="P1993" s="8">
        <f t="shared" si="124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5"/>
        <v>0</v>
      </c>
      <c r="P1994" s="8">
        <f t="shared" si="124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5"/>
        <v>0</v>
      </c>
      <c r="P1995" s="8">
        <f t="shared" si="124"/>
        <v>0</v>
      </c>
      <c r="Q1995" t="s">
        <v>8338</v>
      </c>
      <c r="R1995" t="s">
        <v>8350</v>
      </c>
      <c r="S1995" s="12">
        <f t="shared" si="126"/>
        <v>42329.380057870367</v>
      </c>
      <c r="T1995" s="12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5"/>
        <v>0</v>
      </c>
      <c r="P1996" s="8">
        <f t="shared" si="124"/>
        <v>0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5"/>
        <v>8</v>
      </c>
      <c r="P1997" s="8">
        <f t="shared" si="124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5"/>
        <v>0</v>
      </c>
      <c r="P1998" s="8">
        <f t="shared" si="124"/>
        <v>0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5"/>
        <v>0</v>
      </c>
      <c r="P1999" s="8">
        <f t="shared" si="124"/>
        <v>0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5"/>
        <v>26</v>
      </c>
      <c r="P2000" s="8">
        <f t="shared" si="124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5"/>
        <v>1</v>
      </c>
      <c r="P2001" s="8">
        <f t="shared" si="124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5"/>
        <v>13</v>
      </c>
      <c r="P2002" s="8">
        <f t="shared" si="124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5"/>
        <v>382</v>
      </c>
      <c r="P2003" s="8">
        <f t="shared" si="124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5"/>
        <v>217</v>
      </c>
      <c r="P2004" s="8">
        <f t="shared" si="124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5"/>
        <v>312</v>
      </c>
      <c r="P2005" s="8">
        <f t="shared" si="124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5"/>
        <v>234</v>
      </c>
      <c r="P2006" s="8">
        <f t="shared" si="124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5"/>
        <v>124</v>
      </c>
      <c r="P2007" s="8">
        <f t="shared" si="124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5"/>
        <v>248</v>
      </c>
      <c r="P2008" s="8">
        <f t="shared" si="124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5"/>
        <v>116</v>
      </c>
      <c r="P2009" s="8">
        <f t="shared" si="124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5"/>
        <v>117</v>
      </c>
      <c r="P2010" s="8">
        <f t="shared" si="124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5"/>
        <v>305</v>
      </c>
      <c r="P2011" s="8">
        <f t="shared" si="124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5"/>
        <v>320</v>
      </c>
      <c r="P2012" s="8">
        <f t="shared" si="124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5"/>
        <v>820</v>
      </c>
      <c r="P2013" s="8">
        <f t="shared" si="124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5"/>
        <v>235</v>
      </c>
      <c r="P2014" s="8">
        <f t="shared" si="124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5"/>
        <v>495</v>
      </c>
      <c r="P2015" s="8">
        <f t="shared" si="124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5"/>
        <v>7814</v>
      </c>
      <c r="P2016" s="8">
        <f t="shared" si="124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5"/>
        <v>113</v>
      </c>
      <c r="P2017" s="8">
        <f t="shared" si="124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5"/>
        <v>922</v>
      </c>
      <c r="P2018" s="8">
        <f t="shared" si="124"/>
        <v>192.38876826722338</v>
      </c>
      <c r="Q2018" t="s">
        <v>8319</v>
      </c>
      <c r="R2018" t="s">
        <v>8349</v>
      </c>
      <c r="S2018" s="12">
        <f t="shared" si="126"/>
        <v>41312.672442129631</v>
      </c>
      <c r="T2018" s="12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5"/>
        <v>125</v>
      </c>
      <c r="P2019" s="8">
        <f t="shared" si="124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5"/>
        <v>102</v>
      </c>
      <c r="P2020" s="8">
        <f t="shared" si="124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5"/>
        <v>485</v>
      </c>
      <c r="P2021" s="8">
        <f t="shared" si="124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5"/>
        <v>192</v>
      </c>
      <c r="P2022" s="8">
        <f t="shared" si="124"/>
        <v>23.647540983606557</v>
      </c>
      <c r="Q2022" t="s">
        <v>8319</v>
      </c>
      <c r="R2022" t="s">
        <v>8349</v>
      </c>
      <c r="S2022" s="12">
        <f t="shared" si="126"/>
        <v>41736.889166666668</v>
      </c>
      <c r="T2022" s="12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5"/>
        <v>281</v>
      </c>
      <c r="P2023" s="8">
        <f t="shared" si="124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5"/>
        <v>125</v>
      </c>
      <c r="P2024" s="8">
        <f t="shared" si="124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5"/>
        <v>161</v>
      </c>
      <c r="P2025" s="8">
        <f t="shared" si="124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5"/>
        <v>585</v>
      </c>
      <c r="P2026" s="8">
        <f t="shared" si="124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5"/>
        <v>201</v>
      </c>
      <c r="P2027" s="8">
        <f t="shared" si="124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5"/>
        <v>133</v>
      </c>
      <c r="P2028" s="8">
        <f t="shared" si="124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5"/>
        <v>120</v>
      </c>
      <c r="P2029" s="8">
        <f t="shared" si="124"/>
        <v>223.09647495361781</v>
      </c>
      <c r="Q2029" t="s">
        <v>8319</v>
      </c>
      <c r="R2029" t="s">
        <v>8349</v>
      </c>
      <c r="S2029" s="12">
        <f t="shared" si="126"/>
        <v>42048.605543981474</v>
      </c>
      <c r="T2029" s="12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5"/>
        <v>126</v>
      </c>
      <c r="P2030" s="8">
        <f t="shared" si="124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5"/>
        <v>361</v>
      </c>
      <c r="P2031" s="8">
        <f t="shared" si="124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5"/>
        <v>226</v>
      </c>
      <c r="P2032" s="8">
        <f t="shared" si="124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5"/>
        <v>120</v>
      </c>
      <c r="P2033" s="8">
        <f t="shared" si="124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5"/>
        <v>304</v>
      </c>
      <c r="P2034" s="8">
        <f t="shared" si="124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5"/>
        <v>179</v>
      </c>
      <c r="P2035" s="8">
        <f t="shared" si="124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5"/>
        <v>387</v>
      </c>
      <c r="P2036" s="8">
        <f t="shared" si="124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5"/>
        <v>211</v>
      </c>
      <c r="P2037" s="8">
        <f t="shared" si="124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5"/>
        <v>132</v>
      </c>
      <c r="P2038" s="8">
        <f t="shared" si="124"/>
        <v>46.580778301886795</v>
      </c>
      <c r="Q2038" t="s">
        <v>8319</v>
      </c>
      <c r="R2038" t="s">
        <v>8349</v>
      </c>
      <c r="S2038" s="12">
        <f t="shared" si="126"/>
        <v>41738.656469907401</v>
      </c>
      <c r="T2038" s="12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5"/>
        <v>300</v>
      </c>
      <c r="P2039" s="8">
        <f t="shared" si="124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5"/>
        <v>421</v>
      </c>
      <c r="P2040" s="8">
        <f t="shared" si="124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5"/>
        <v>136</v>
      </c>
      <c r="P2041" s="8">
        <f t="shared" si="124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5"/>
        <v>248</v>
      </c>
      <c r="P2042" s="8">
        <f t="shared" si="124"/>
        <v>27.472841328413285</v>
      </c>
      <c r="Q2042" t="s">
        <v>8319</v>
      </c>
      <c r="R2042" t="s">
        <v>8349</v>
      </c>
      <c r="S2042" s="12">
        <f t="shared" si="126"/>
        <v>41578.718784722216</v>
      </c>
      <c r="T2042" s="12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5"/>
        <v>182</v>
      </c>
      <c r="P2043" s="8">
        <f t="shared" si="124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5"/>
        <v>124</v>
      </c>
      <c r="P2044" s="8">
        <f t="shared" si="124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5"/>
        <v>506</v>
      </c>
      <c r="P2045" s="8">
        <f t="shared" si="124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5"/>
        <v>108</v>
      </c>
      <c r="P2046" s="8">
        <f t="shared" si="124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5"/>
        <v>819</v>
      </c>
      <c r="P2047" s="8">
        <f t="shared" si="124"/>
        <v>152.62361216730039</v>
      </c>
      <c r="Q2047" t="s">
        <v>8319</v>
      </c>
      <c r="R2047" t="s">
        <v>8349</v>
      </c>
      <c r="S2047" s="12">
        <f t="shared" si="126"/>
        <v>41068.880173611113</v>
      </c>
      <c r="T2047" s="12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5"/>
        <v>121</v>
      </c>
      <c r="P2048" s="8">
        <f t="shared" si="124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5"/>
        <v>103</v>
      </c>
      <c r="P2049" s="8">
        <f t="shared" si="124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5"/>
        <v>148</v>
      </c>
      <c r="P2050" s="8">
        <f t="shared" ref="P2050:P2113" si="128">IF(L2050=0,0,E2050/L2050)</f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9">ROUND(100*E2051/D2051,0)</f>
        <v>120</v>
      </c>
      <c r="P2051" s="8">
        <f t="shared" si="128"/>
        <v>80.991037735849048</v>
      </c>
      <c r="Q2051" t="s">
        <v>8319</v>
      </c>
      <c r="R2051" t="s">
        <v>8349</v>
      </c>
      <c r="S2051" s="12">
        <f t="shared" ref="S2051:S2114" si="130">(J2051/86400)+25569+(-5/24)</f>
        <v>41575.319016203699</v>
      </c>
      <c r="T2051" s="12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9"/>
        <v>473</v>
      </c>
      <c r="P2052" s="8">
        <f t="shared" si="128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9"/>
        <v>130</v>
      </c>
      <c r="P2053" s="8">
        <f t="shared" si="128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9"/>
        <v>353</v>
      </c>
      <c r="P2054" s="8">
        <f t="shared" si="128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9"/>
        <v>101</v>
      </c>
      <c r="P2055" s="8">
        <f t="shared" si="128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9"/>
        <v>114</v>
      </c>
      <c r="P2056" s="8">
        <f t="shared" si="128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9"/>
        <v>167</v>
      </c>
      <c r="P2057" s="8">
        <f t="shared" si="128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9"/>
        <v>153</v>
      </c>
      <c r="P2058" s="8">
        <f t="shared" si="128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9"/>
        <v>202</v>
      </c>
      <c r="P2059" s="8">
        <f t="shared" si="128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9"/>
        <v>168</v>
      </c>
      <c r="P2060" s="8">
        <f t="shared" si="128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9"/>
        <v>143</v>
      </c>
      <c r="P2061" s="8">
        <f t="shared" si="128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9"/>
        <v>196</v>
      </c>
      <c r="P2062" s="8">
        <f t="shared" si="128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9"/>
        <v>108</v>
      </c>
      <c r="P2063" s="8">
        <f t="shared" si="128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9"/>
        <v>115</v>
      </c>
      <c r="P2064" s="8">
        <f t="shared" si="128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9"/>
        <v>148</v>
      </c>
      <c r="P2065" s="8">
        <f t="shared" si="128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9"/>
        <v>191</v>
      </c>
      <c r="P2066" s="8">
        <f t="shared" si="128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9"/>
        <v>199</v>
      </c>
      <c r="P2067" s="8">
        <f t="shared" si="128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9"/>
        <v>219</v>
      </c>
      <c r="P2068" s="8">
        <f t="shared" si="128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9"/>
        <v>127</v>
      </c>
      <c r="P2069" s="8">
        <f t="shared" si="128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9"/>
        <v>105</v>
      </c>
      <c r="P2070" s="8">
        <f t="shared" si="128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9"/>
        <v>128</v>
      </c>
      <c r="P2071" s="8">
        <f t="shared" si="128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9"/>
        <v>317</v>
      </c>
      <c r="P2072" s="8">
        <f t="shared" si="128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9"/>
        <v>281</v>
      </c>
      <c r="P2073" s="8">
        <f t="shared" si="128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9"/>
        <v>111</v>
      </c>
      <c r="P2074" s="8">
        <f t="shared" si="128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9"/>
        <v>153</v>
      </c>
      <c r="P2075" s="8">
        <f t="shared" si="128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9"/>
        <v>103</v>
      </c>
      <c r="P2076" s="8">
        <f t="shared" si="128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9"/>
        <v>1678</v>
      </c>
      <c r="P2077" s="8">
        <f t="shared" si="128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9"/>
        <v>543</v>
      </c>
      <c r="P2078" s="8">
        <f t="shared" si="128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9"/>
        <v>116</v>
      </c>
      <c r="P2079" s="8">
        <f t="shared" si="128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9"/>
        <v>131</v>
      </c>
      <c r="P2080" s="8">
        <f t="shared" si="128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9"/>
        <v>288</v>
      </c>
      <c r="P2081" s="8">
        <f t="shared" si="128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9"/>
        <v>508</v>
      </c>
      <c r="P2082" s="8">
        <f t="shared" si="128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9"/>
        <v>115</v>
      </c>
      <c r="P2083" s="8">
        <f t="shared" si="128"/>
        <v>72.909090909090907</v>
      </c>
      <c r="Q2083" t="s">
        <v>8325</v>
      </c>
      <c r="R2083" t="s">
        <v>8329</v>
      </c>
      <c r="S2083" s="12">
        <f t="shared" si="130"/>
        <v>41003.948553240734</v>
      </c>
      <c r="T2083" s="12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9"/>
        <v>111</v>
      </c>
      <c r="P2084" s="8">
        <f t="shared" si="128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9"/>
        <v>113</v>
      </c>
      <c r="P2085" s="8">
        <f t="shared" si="128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9"/>
        <v>108</v>
      </c>
      <c r="P2086" s="8">
        <f t="shared" si="128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9"/>
        <v>124</v>
      </c>
      <c r="P2087" s="8">
        <f t="shared" si="128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9"/>
        <v>101</v>
      </c>
      <c r="P2088" s="8">
        <f t="shared" si="128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9"/>
        <v>104</v>
      </c>
      <c r="P2089" s="8">
        <f t="shared" si="128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9"/>
        <v>116</v>
      </c>
      <c r="P2090" s="8">
        <f t="shared" si="128"/>
        <v>46.204266666666669</v>
      </c>
      <c r="Q2090" t="s">
        <v>8325</v>
      </c>
      <c r="R2090" t="s">
        <v>8329</v>
      </c>
      <c r="S2090" s="12">
        <f t="shared" si="130"/>
        <v>40395.506388888891</v>
      </c>
      <c r="T2090" s="12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9"/>
        <v>120</v>
      </c>
      <c r="P2091" s="8">
        <f t="shared" si="128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9"/>
        <v>115</v>
      </c>
      <c r="P2092" s="8">
        <f t="shared" si="128"/>
        <v>57.520187499999999</v>
      </c>
      <c r="Q2092" t="s">
        <v>8325</v>
      </c>
      <c r="R2092" t="s">
        <v>8329</v>
      </c>
      <c r="S2092" s="12">
        <f t="shared" si="130"/>
        <v>41299.173090277771</v>
      </c>
      <c r="T2092" s="12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9"/>
        <v>120</v>
      </c>
      <c r="P2093" s="8">
        <f t="shared" si="128"/>
        <v>88.147154471544724</v>
      </c>
      <c r="Q2093" t="s">
        <v>8325</v>
      </c>
      <c r="R2093" t="s">
        <v>8329</v>
      </c>
      <c r="S2093" s="12">
        <f t="shared" si="130"/>
        <v>40555.114328703705</v>
      </c>
      <c r="T2093" s="12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9"/>
        <v>101</v>
      </c>
      <c r="P2094" s="8">
        <f t="shared" si="128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9"/>
        <v>102</v>
      </c>
      <c r="P2095" s="8">
        <f t="shared" si="128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9"/>
        <v>121</v>
      </c>
      <c r="P2096" s="8">
        <f t="shared" si="128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9"/>
        <v>100</v>
      </c>
      <c r="P2097" s="8">
        <f t="shared" si="128"/>
        <v>113.63636363636364</v>
      </c>
      <c r="Q2097" t="s">
        <v>8325</v>
      </c>
      <c r="R2097" t="s">
        <v>8329</v>
      </c>
      <c r="S2097" s="12">
        <f t="shared" si="130"/>
        <v>40758.525150462963</v>
      </c>
      <c r="T2097" s="12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9"/>
        <v>102</v>
      </c>
      <c r="P2098" s="8">
        <f t="shared" si="128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9"/>
        <v>100</v>
      </c>
      <c r="P2099" s="8">
        <f t="shared" si="128"/>
        <v>78.94736842105263</v>
      </c>
      <c r="Q2099" t="s">
        <v>8325</v>
      </c>
      <c r="R2099" t="s">
        <v>8329</v>
      </c>
      <c r="S2099" s="12">
        <f t="shared" si="130"/>
        <v>40818.376562500001</v>
      </c>
      <c r="T2099" s="12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9"/>
        <v>100</v>
      </c>
      <c r="P2100" s="8">
        <f t="shared" si="128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9"/>
        <v>132</v>
      </c>
      <c r="P2101" s="8">
        <f t="shared" si="128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9"/>
        <v>137</v>
      </c>
      <c r="P2102" s="8">
        <f t="shared" si="128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9"/>
        <v>113</v>
      </c>
      <c r="P2103" s="8">
        <f t="shared" si="128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9"/>
        <v>136</v>
      </c>
      <c r="P2104" s="8">
        <f t="shared" si="128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9"/>
        <v>146</v>
      </c>
      <c r="P2105" s="8">
        <f t="shared" si="128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9"/>
        <v>130</v>
      </c>
      <c r="P2106" s="8">
        <f t="shared" si="128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9"/>
        <v>254</v>
      </c>
      <c r="P2107" s="8">
        <f t="shared" si="128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9"/>
        <v>107</v>
      </c>
      <c r="P2108" s="8">
        <f t="shared" si="128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9"/>
        <v>108</v>
      </c>
      <c r="P2109" s="8">
        <f t="shared" si="128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9"/>
        <v>107</v>
      </c>
      <c r="P2110" s="8">
        <f t="shared" si="128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9"/>
        <v>107</v>
      </c>
      <c r="P2111" s="8">
        <f t="shared" si="128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9"/>
        <v>100</v>
      </c>
      <c r="P2112" s="8">
        <f t="shared" si="128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9"/>
        <v>107</v>
      </c>
      <c r="P2113" s="8">
        <f t="shared" si="128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9"/>
        <v>100</v>
      </c>
      <c r="P2114" s="8">
        <f t="shared" ref="P2114:P2177" si="132">IF(L2114=0,0,E2114/L2114)</f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3">ROUND(100*E2115/D2115,0)</f>
        <v>105</v>
      </c>
      <c r="P2115" s="8">
        <f t="shared" si="132"/>
        <v>68.598130841121488</v>
      </c>
      <c r="Q2115" t="s">
        <v>8325</v>
      </c>
      <c r="R2115" t="s">
        <v>8329</v>
      </c>
      <c r="S2115" s="12">
        <f t="shared" ref="S2115:S2178" si="134">(J2115/86400)+25569+(-5/24)</f>
        <v>41870.657129629624</v>
      </c>
      <c r="T2115" s="12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3"/>
        <v>105</v>
      </c>
      <c r="P2116" s="8">
        <f t="shared" si="132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3"/>
        <v>226</v>
      </c>
      <c r="P2117" s="8">
        <f t="shared" si="132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3"/>
        <v>101</v>
      </c>
      <c r="P2118" s="8">
        <f t="shared" si="132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3"/>
        <v>148</v>
      </c>
      <c r="P2119" s="8">
        <f t="shared" si="132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3"/>
        <v>135</v>
      </c>
      <c r="P2120" s="8">
        <f t="shared" si="132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3"/>
        <v>101</v>
      </c>
      <c r="P2121" s="8">
        <f t="shared" si="132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3"/>
        <v>101</v>
      </c>
      <c r="P2122" s="8">
        <f t="shared" si="132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3"/>
        <v>1</v>
      </c>
      <c r="P2123" s="8">
        <f t="shared" si="132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3"/>
        <v>0</v>
      </c>
      <c r="P2124" s="8">
        <f t="shared" si="132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3"/>
        <v>10</v>
      </c>
      <c r="P2125" s="8">
        <f t="shared" si="132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3"/>
        <v>10</v>
      </c>
      <c r="P2126" s="8">
        <f t="shared" si="132"/>
        <v>23</v>
      </c>
      <c r="Q2126" t="s">
        <v>8333</v>
      </c>
      <c r="R2126" t="s">
        <v>8334</v>
      </c>
      <c r="S2126" s="12">
        <f t="shared" si="134"/>
        <v>40463.819849537038</v>
      </c>
      <c r="T2126" s="12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3"/>
        <v>1</v>
      </c>
      <c r="P2127" s="8">
        <f t="shared" si="132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3"/>
        <v>0</v>
      </c>
      <c r="P2128" s="8">
        <f t="shared" si="132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3"/>
        <v>29</v>
      </c>
      <c r="P2129" s="8">
        <f t="shared" si="132"/>
        <v>34.220338983050844</v>
      </c>
      <c r="Q2129" t="s">
        <v>8333</v>
      </c>
      <c r="R2129" t="s">
        <v>8334</v>
      </c>
      <c r="S2129" s="12">
        <f t="shared" si="134"/>
        <v>42045.297025462962</v>
      </c>
      <c r="T2129" s="12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3"/>
        <v>0</v>
      </c>
      <c r="P2130" s="8">
        <f t="shared" si="132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3"/>
        <v>12</v>
      </c>
      <c r="P2131" s="8">
        <f t="shared" si="132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3"/>
        <v>0</v>
      </c>
      <c r="P2132" s="8">
        <f t="shared" si="132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3"/>
        <v>5</v>
      </c>
      <c r="P2133" s="8">
        <f t="shared" si="132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3"/>
        <v>2</v>
      </c>
      <c r="P2134" s="8">
        <f t="shared" si="132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3"/>
        <v>2</v>
      </c>
      <c r="P2135" s="8">
        <f t="shared" si="132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3"/>
        <v>2</v>
      </c>
      <c r="P2136" s="8">
        <f t="shared" si="132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3"/>
        <v>10</v>
      </c>
      <c r="P2137" s="8">
        <f t="shared" si="132"/>
        <v>21.727272727272727</v>
      </c>
      <c r="Q2137" t="s">
        <v>8333</v>
      </c>
      <c r="R2137" t="s">
        <v>8334</v>
      </c>
      <c r="S2137" s="12">
        <f t="shared" si="134"/>
        <v>41156.755011574074</v>
      </c>
      <c r="T2137" s="12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3"/>
        <v>0</v>
      </c>
      <c r="P2138" s="8">
        <f t="shared" si="132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3"/>
        <v>28</v>
      </c>
      <c r="P2139" s="8">
        <f t="shared" si="132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3"/>
        <v>13</v>
      </c>
      <c r="P2140" s="8">
        <f t="shared" si="132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3"/>
        <v>5</v>
      </c>
      <c r="P2141" s="8">
        <f t="shared" si="132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3"/>
        <v>0</v>
      </c>
      <c r="P2142" s="8">
        <f t="shared" si="132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3"/>
        <v>0</v>
      </c>
      <c r="P2143" s="8">
        <f t="shared" si="132"/>
        <v>0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3"/>
        <v>6</v>
      </c>
      <c r="P2144" s="8">
        <f t="shared" si="132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3"/>
        <v>11</v>
      </c>
      <c r="P2145" s="8">
        <f t="shared" si="132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3"/>
        <v>2</v>
      </c>
      <c r="P2146" s="8">
        <f t="shared" si="132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3"/>
        <v>30</v>
      </c>
      <c r="P2147" s="8">
        <f t="shared" si="132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3"/>
        <v>0</v>
      </c>
      <c r="P2148" s="8">
        <f t="shared" si="132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3"/>
        <v>1</v>
      </c>
      <c r="P2149" s="8">
        <f t="shared" si="132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3"/>
        <v>2</v>
      </c>
      <c r="P2150" s="8">
        <f t="shared" si="132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3"/>
        <v>0</v>
      </c>
      <c r="P2151" s="8">
        <f t="shared" si="132"/>
        <v>0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3"/>
        <v>1</v>
      </c>
      <c r="P2152" s="8">
        <f t="shared" si="132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3"/>
        <v>0</v>
      </c>
      <c r="P2153" s="8">
        <f t="shared" si="132"/>
        <v>19.666666666666668</v>
      </c>
      <c r="Q2153" t="s">
        <v>8333</v>
      </c>
      <c r="R2153" t="s">
        <v>8334</v>
      </c>
      <c r="S2153" s="12">
        <f t="shared" si="134"/>
        <v>42520.639050925922</v>
      </c>
      <c r="T2153" s="12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3"/>
        <v>0</v>
      </c>
      <c r="P2154" s="8">
        <f t="shared" si="132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3"/>
        <v>0</v>
      </c>
      <c r="P2155" s="8">
        <f t="shared" si="132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3"/>
        <v>1</v>
      </c>
      <c r="P2156" s="8">
        <f t="shared" si="132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3"/>
        <v>2</v>
      </c>
      <c r="P2157" s="8">
        <f t="shared" si="132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3"/>
        <v>3</v>
      </c>
      <c r="P2158" s="8">
        <f t="shared" si="132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3"/>
        <v>28</v>
      </c>
      <c r="P2159" s="8">
        <f t="shared" si="132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3"/>
        <v>7</v>
      </c>
      <c r="P2160" s="8">
        <f t="shared" si="132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3"/>
        <v>1</v>
      </c>
      <c r="P2161" s="8">
        <f t="shared" si="132"/>
        <v>13</v>
      </c>
      <c r="Q2161" t="s">
        <v>8333</v>
      </c>
      <c r="R2161" t="s">
        <v>8334</v>
      </c>
      <c r="S2161" s="12">
        <f t="shared" si="134"/>
        <v>40710.522847222222</v>
      </c>
      <c r="T2161" s="12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3"/>
        <v>1</v>
      </c>
      <c r="P2162" s="8">
        <f t="shared" si="132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3"/>
        <v>116</v>
      </c>
      <c r="P2163" s="8">
        <f t="shared" si="132"/>
        <v>35.615384615384613</v>
      </c>
      <c r="Q2163" t="s">
        <v>8325</v>
      </c>
      <c r="R2163" t="s">
        <v>8326</v>
      </c>
      <c r="S2163" s="12">
        <f t="shared" si="134"/>
        <v>42240.644201388888</v>
      </c>
      <c r="T2163" s="12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3"/>
        <v>112</v>
      </c>
      <c r="P2164" s="8">
        <f t="shared" si="132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3"/>
        <v>132</v>
      </c>
      <c r="P2165" s="8">
        <f t="shared" si="132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3"/>
        <v>103</v>
      </c>
      <c r="P2166" s="8">
        <f t="shared" si="132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3"/>
        <v>139</v>
      </c>
      <c r="P2167" s="8">
        <f t="shared" si="132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3"/>
        <v>147</v>
      </c>
      <c r="P2168" s="8">
        <f t="shared" si="132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3"/>
        <v>120</v>
      </c>
      <c r="P2169" s="8">
        <f t="shared" si="132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3"/>
        <v>122</v>
      </c>
      <c r="P2170" s="8">
        <f t="shared" si="132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3"/>
        <v>100</v>
      </c>
      <c r="P2171" s="8">
        <f t="shared" si="132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3"/>
        <v>181</v>
      </c>
      <c r="P2172" s="8">
        <f t="shared" si="132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3"/>
        <v>106</v>
      </c>
      <c r="P2173" s="8">
        <f t="shared" si="132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3"/>
        <v>100</v>
      </c>
      <c r="P2174" s="8">
        <f t="shared" si="132"/>
        <v>76.92307692307692</v>
      </c>
      <c r="Q2174" t="s">
        <v>8325</v>
      </c>
      <c r="R2174" t="s">
        <v>8326</v>
      </c>
      <c r="S2174" s="12">
        <f t="shared" si="134"/>
        <v>42082.371759259258</v>
      </c>
      <c r="T2174" s="12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3"/>
        <v>127</v>
      </c>
      <c r="P2175" s="8">
        <f t="shared" si="132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3"/>
        <v>103</v>
      </c>
      <c r="P2176" s="8">
        <f t="shared" si="132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3"/>
        <v>250</v>
      </c>
      <c r="P2177" s="8">
        <f t="shared" si="132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3"/>
        <v>126</v>
      </c>
      <c r="P2178" s="8">
        <f t="shared" ref="P2178:P2241" si="136">IF(L2178=0,0,E2178/L2178)</f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7">ROUND(100*E2179/D2179,0)</f>
        <v>100</v>
      </c>
      <c r="P2179" s="8">
        <f t="shared" si="136"/>
        <v>65.868421052631575</v>
      </c>
      <c r="Q2179" t="s">
        <v>8325</v>
      </c>
      <c r="R2179" t="s">
        <v>8326</v>
      </c>
      <c r="S2179" s="12">
        <f t="shared" ref="S2179:S2242" si="138">(J2179/86400)+25569+(-5/24)</f>
        <v>42502.042442129627</v>
      </c>
      <c r="T2179" s="12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7"/>
        <v>139</v>
      </c>
      <c r="P2180" s="8">
        <f t="shared" si="136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7"/>
        <v>161</v>
      </c>
      <c r="P2181" s="8">
        <f t="shared" si="136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7"/>
        <v>107</v>
      </c>
      <c r="P2182" s="8">
        <f t="shared" si="136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7"/>
        <v>153</v>
      </c>
      <c r="P2183" s="8">
        <f t="shared" si="136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7"/>
        <v>524</v>
      </c>
      <c r="P2184" s="8">
        <f t="shared" si="136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7"/>
        <v>489</v>
      </c>
      <c r="P2185" s="8">
        <f t="shared" si="136"/>
        <v>31.566308243727597</v>
      </c>
      <c r="Q2185" t="s">
        <v>8333</v>
      </c>
      <c r="R2185" t="s">
        <v>8351</v>
      </c>
      <c r="S2185" s="12">
        <f t="shared" si="138"/>
        <v>42745.157141203701</v>
      </c>
      <c r="T2185" s="12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7"/>
        <v>285</v>
      </c>
      <c r="P2186" s="8">
        <f t="shared" si="136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7"/>
        <v>1857</v>
      </c>
      <c r="P2187" s="8">
        <f t="shared" si="136"/>
        <v>149.03451043338683</v>
      </c>
      <c r="Q2187" t="s">
        <v>8333</v>
      </c>
      <c r="R2187" t="s">
        <v>8351</v>
      </c>
      <c r="S2187" s="12">
        <f t="shared" si="138"/>
        <v>41319.141655092586</v>
      </c>
      <c r="T2187" s="12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7"/>
        <v>110</v>
      </c>
      <c r="P2188" s="8">
        <f t="shared" si="136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7"/>
        <v>1015</v>
      </c>
      <c r="P2189" s="8">
        <f t="shared" si="136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7"/>
        <v>412</v>
      </c>
      <c r="P2190" s="8">
        <f t="shared" si="136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7"/>
        <v>503</v>
      </c>
      <c r="P2191" s="8">
        <f t="shared" si="136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7"/>
        <v>185</v>
      </c>
      <c r="P2192" s="8">
        <f t="shared" si="136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7"/>
        <v>120</v>
      </c>
      <c r="P2193" s="8">
        <f t="shared" si="136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7"/>
        <v>1081</v>
      </c>
      <c r="P2194" s="8">
        <f t="shared" si="136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7"/>
        <v>452</v>
      </c>
      <c r="P2195" s="8">
        <f t="shared" si="136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7"/>
        <v>537</v>
      </c>
      <c r="P2196" s="8">
        <f t="shared" si="136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7"/>
        <v>120</v>
      </c>
      <c r="P2197" s="8">
        <f t="shared" si="136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7"/>
        <v>114</v>
      </c>
      <c r="P2198" s="8">
        <f t="shared" si="136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7"/>
        <v>951</v>
      </c>
      <c r="P2199" s="8">
        <f t="shared" si="136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7"/>
        <v>133</v>
      </c>
      <c r="P2200" s="8">
        <f t="shared" si="136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7"/>
        <v>147</v>
      </c>
      <c r="P2201" s="8">
        <f t="shared" si="136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7"/>
        <v>542</v>
      </c>
      <c r="P2202" s="8">
        <f t="shared" si="136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7"/>
        <v>383</v>
      </c>
      <c r="P2203" s="8">
        <f t="shared" si="136"/>
        <v>15.035357142857142</v>
      </c>
      <c r="Q2203" t="s">
        <v>8325</v>
      </c>
      <c r="R2203" t="s">
        <v>8330</v>
      </c>
      <c r="S2203" s="12">
        <f t="shared" si="138"/>
        <v>41276.638483796291</v>
      </c>
      <c r="T2203" s="12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7"/>
        <v>704</v>
      </c>
      <c r="P2204" s="8">
        <f t="shared" si="136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7"/>
        <v>110</v>
      </c>
      <c r="P2205" s="8">
        <f t="shared" si="136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7"/>
        <v>133</v>
      </c>
      <c r="P2206" s="8">
        <f t="shared" si="136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7"/>
        <v>152</v>
      </c>
      <c r="P2207" s="8">
        <f t="shared" si="136"/>
        <v>42.222222222222221</v>
      </c>
      <c r="Q2207" t="s">
        <v>8325</v>
      </c>
      <c r="R2207" t="s">
        <v>8330</v>
      </c>
      <c r="S2207" s="12">
        <f t="shared" si="138"/>
        <v>41031.613298611112</v>
      </c>
      <c r="T2207" s="12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7"/>
        <v>103</v>
      </c>
      <c r="P2208" s="8">
        <f t="shared" si="136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7"/>
        <v>100</v>
      </c>
      <c r="P2209" s="8">
        <f t="shared" si="136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7"/>
        <v>102</v>
      </c>
      <c r="P2210" s="8">
        <f t="shared" si="136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7"/>
        <v>151</v>
      </c>
      <c r="P2211" s="8">
        <f t="shared" si="136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7"/>
        <v>111</v>
      </c>
      <c r="P2212" s="8">
        <f t="shared" si="136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7"/>
        <v>196</v>
      </c>
      <c r="P2213" s="8">
        <f t="shared" si="136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7"/>
        <v>114</v>
      </c>
      <c r="P2214" s="8">
        <f t="shared" si="136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7"/>
        <v>200</v>
      </c>
      <c r="P2215" s="8">
        <f t="shared" si="136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7"/>
        <v>293</v>
      </c>
      <c r="P2216" s="8">
        <f t="shared" si="136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7"/>
        <v>156</v>
      </c>
      <c r="P2217" s="8">
        <f t="shared" si="136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7"/>
        <v>106</v>
      </c>
      <c r="P2218" s="8">
        <f t="shared" si="136"/>
        <v>22.642857142857142</v>
      </c>
      <c r="Q2218" t="s">
        <v>8325</v>
      </c>
      <c r="R2218" t="s">
        <v>8330</v>
      </c>
      <c r="S2218" s="12">
        <f t="shared" si="138"/>
        <v>42194.543344907404</v>
      </c>
      <c r="T2218" s="12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7"/>
        <v>101</v>
      </c>
      <c r="P2219" s="8">
        <f t="shared" si="136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7"/>
        <v>123</v>
      </c>
      <c r="P2220" s="8">
        <f t="shared" si="136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7"/>
        <v>102</v>
      </c>
      <c r="P2221" s="8">
        <f t="shared" si="136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7"/>
        <v>101</v>
      </c>
      <c r="P2222" s="8">
        <f t="shared" si="136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7"/>
        <v>108</v>
      </c>
      <c r="P2223" s="8">
        <f t="shared" si="136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7"/>
        <v>163</v>
      </c>
      <c r="P2224" s="8">
        <f t="shared" si="136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7"/>
        <v>106</v>
      </c>
      <c r="P2225" s="8">
        <f t="shared" si="136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7"/>
        <v>243</v>
      </c>
      <c r="P2226" s="8">
        <f t="shared" si="136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7"/>
        <v>945</v>
      </c>
      <c r="P2227" s="8">
        <f t="shared" si="136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7"/>
        <v>108</v>
      </c>
      <c r="P2228" s="8">
        <f t="shared" si="136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7"/>
        <v>157</v>
      </c>
      <c r="P2229" s="8">
        <f t="shared" si="136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7"/>
        <v>1174</v>
      </c>
      <c r="P2230" s="8">
        <f t="shared" si="136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7"/>
        <v>171</v>
      </c>
      <c r="P2231" s="8">
        <f t="shared" si="136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7"/>
        <v>126</v>
      </c>
      <c r="P2232" s="8">
        <f t="shared" si="136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7"/>
        <v>1212</v>
      </c>
      <c r="P2233" s="8">
        <f t="shared" si="136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7"/>
        <v>496</v>
      </c>
      <c r="P2234" s="8">
        <f t="shared" si="136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7"/>
        <v>332</v>
      </c>
      <c r="P2235" s="8">
        <f t="shared" si="136"/>
        <v>21.230179028132991</v>
      </c>
      <c r="Q2235" t="s">
        <v>8333</v>
      </c>
      <c r="R2235" t="s">
        <v>8351</v>
      </c>
      <c r="S2235" s="12">
        <f t="shared" si="138"/>
        <v>42331.170590277776</v>
      </c>
      <c r="T2235" s="12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7"/>
        <v>1165</v>
      </c>
      <c r="P2236" s="8">
        <f t="shared" si="136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7"/>
        <v>153</v>
      </c>
      <c r="P2237" s="8">
        <f t="shared" si="136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7"/>
        <v>537</v>
      </c>
      <c r="P2238" s="8">
        <f t="shared" si="136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7"/>
        <v>353</v>
      </c>
      <c r="P2239" s="8">
        <f t="shared" si="136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7"/>
        <v>137</v>
      </c>
      <c r="P2240" s="8">
        <f t="shared" si="136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7"/>
        <v>128</v>
      </c>
      <c r="P2241" s="8">
        <f t="shared" si="136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7"/>
        <v>271</v>
      </c>
      <c r="P2242" s="8">
        <f t="shared" ref="P2242:P2305" si="140">IF(L2242=0,0,E2242/L2242)</f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1">ROUND(100*E2243/D2243,0)</f>
        <v>806</v>
      </c>
      <c r="P2243" s="8">
        <f t="shared" si="140"/>
        <v>49.472392638036808</v>
      </c>
      <c r="Q2243" t="s">
        <v>8333</v>
      </c>
      <c r="R2243" t="s">
        <v>8351</v>
      </c>
      <c r="S2243" s="12">
        <f t="shared" ref="S2243:S2306" si="142">(J2243/86400)+25569+(-5/24)</f>
        <v>42766.619212962956</v>
      </c>
      <c r="T2243" s="12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1"/>
        <v>1360</v>
      </c>
      <c r="P2244" s="8">
        <f t="shared" si="140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1"/>
        <v>930250</v>
      </c>
      <c r="P2245" s="8">
        <f t="shared" si="140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1"/>
        <v>377</v>
      </c>
      <c r="P2246" s="8">
        <f t="shared" si="140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1"/>
        <v>2647</v>
      </c>
      <c r="P2247" s="8">
        <f t="shared" si="140"/>
        <v>53.475252525252522</v>
      </c>
      <c r="Q2247" t="s">
        <v>8333</v>
      </c>
      <c r="R2247" t="s">
        <v>8351</v>
      </c>
      <c r="S2247" s="12">
        <f t="shared" si="142"/>
        <v>41660.500196759254</v>
      </c>
      <c r="T2247" s="12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1"/>
        <v>100</v>
      </c>
      <c r="P2248" s="8">
        <f t="shared" si="140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1"/>
        <v>104</v>
      </c>
      <c r="P2249" s="8">
        <f t="shared" si="140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1"/>
        <v>107</v>
      </c>
      <c r="P2250" s="8">
        <f t="shared" si="140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1"/>
        <v>169</v>
      </c>
      <c r="P2251" s="8">
        <f t="shared" si="140"/>
        <v>32.81666666666667</v>
      </c>
      <c r="Q2251" t="s">
        <v>8333</v>
      </c>
      <c r="R2251" t="s">
        <v>8351</v>
      </c>
      <c r="S2251" s="12">
        <f t="shared" si="142"/>
        <v>41336.49496527778</v>
      </c>
      <c r="T2251" s="12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1"/>
        <v>975</v>
      </c>
      <c r="P2252" s="8">
        <f t="shared" si="140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1"/>
        <v>134</v>
      </c>
      <c r="P2253" s="8">
        <f t="shared" si="140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1"/>
        <v>272</v>
      </c>
      <c r="P2254" s="8">
        <f t="shared" si="140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1"/>
        <v>113</v>
      </c>
      <c r="P2255" s="8">
        <f t="shared" si="140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1"/>
        <v>460</v>
      </c>
      <c r="P2256" s="8">
        <f t="shared" si="140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1"/>
        <v>287</v>
      </c>
      <c r="P2257" s="8">
        <f t="shared" si="140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1"/>
        <v>223</v>
      </c>
      <c r="P2258" s="8">
        <f t="shared" si="140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1"/>
        <v>636</v>
      </c>
      <c r="P2259" s="8">
        <f t="shared" si="140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1"/>
        <v>147</v>
      </c>
      <c r="P2260" s="8">
        <f t="shared" si="140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1"/>
        <v>1867</v>
      </c>
      <c r="P2261" s="8">
        <f t="shared" si="140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1"/>
        <v>327</v>
      </c>
      <c r="P2262" s="8">
        <f t="shared" si="140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1"/>
        <v>780</v>
      </c>
      <c r="P2263" s="8">
        <f t="shared" si="140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1"/>
        <v>154</v>
      </c>
      <c r="P2264" s="8">
        <f t="shared" si="140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1"/>
        <v>116</v>
      </c>
      <c r="P2265" s="8">
        <f t="shared" si="140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1"/>
        <v>180</v>
      </c>
      <c r="P2266" s="8">
        <f t="shared" si="140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1"/>
        <v>299</v>
      </c>
      <c r="P2267" s="8">
        <f t="shared" si="140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1"/>
        <v>320</v>
      </c>
      <c r="P2268" s="8">
        <f t="shared" si="140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1"/>
        <v>381</v>
      </c>
      <c r="P2269" s="8">
        <f t="shared" si="140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1"/>
        <v>103</v>
      </c>
      <c r="P2270" s="8">
        <f t="shared" si="140"/>
        <v>148.08247422680412</v>
      </c>
      <c r="Q2270" t="s">
        <v>8333</v>
      </c>
      <c r="R2270" t="s">
        <v>8351</v>
      </c>
      <c r="S2270" s="12">
        <f t="shared" si="142"/>
        <v>42775.874016203707</v>
      </c>
      <c r="T2270" s="12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1"/>
        <v>1802</v>
      </c>
      <c r="P2271" s="8">
        <f t="shared" si="140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1"/>
        <v>720</v>
      </c>
      <c r="P2272" s="8">
        <f t="shared" si="140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1"/>
        <v>283</v>
      </c>
      <c r="P2273" s="8">
        <f t="shared" si="140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1"/>
        <v>1357</v>
      </c>
      <c r="P2274" s="8">
        <f t="shared" si="140"/>
        <v>14.370762711864407</v>
      </c>
      <c r="Q2274" t="s">
        <v>8333</v>
      </c>
      <c r="R2274" t="s">
        <v>8351</v>
      </c>
      <c r="S2274" s="12">
        <f t="shared" si="142"/>
        <v>42315.491157407407</v>
      </c>
      <c r="T2274" s="12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1"/>
        <v>220</v>
      </c>
      <c r="P2275" s="8">
        <f t="shared" si="140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1"/>
        <v>120</v>
      </c>
      <c r="P2276" s="8">
        <f t="shared" si="140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1"/>
        <v>408</v>
      </c>
      <c r="P2277" s="8">
        <f t="shared" si="140"/>
        <v>33.550632911392405</v>
      </c>
      <c r="Q2277" t="s">
        <v>8333</v>
      </c>
      <c r="R2277" t="s">
        <v>8351</v>
      </c>
      <c r="S2277" s="12">
        <f t="shared" si="142"/>
        <v>41965.408321759256</v>
      </c>
      <c r="T2277" s="12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1"/>
        <v>106</v>
      </c>
      <c r="P2278" s="8">
        <f t="shared" si="140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1"/>
        <v>141</v>
      </c>
      <c r="P2279" s="8">
        <f t="shared" si="140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1"/>
        <v>271</v>
      </c>
      <c r="P2280" s="8">
        <f t="shared" si="140"/>
        <v>53.078431372549019</v>
      </c>
      <c r="Q2280" t="s">
        <v>8333</v>
      </c>
      <c r="R2280" t="s">
        <v>8351</v>
      </c>
      <c r="S2280" s="12">
        <f t="shared" si="142"/>
        <v>42338.500775462962</v>
      </c>
      <c r="T2280" s="12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1"/>
        <v>154</v>
      </c>
      <c r="P2281" s="8">
        <f t="shared" si="140"/>
        <v>48.0625</v>
      </c>
      <c r="Q2281" t="s">
        <v>8333</v>
      </c>
      <c r="R2281" t="s">
        <v>8351</v>
      </c>
      <c r="S2281" s="12">
        <f t="shared" si="142"/>
        <v>42020.598368055558</v>
      </c>
      <c r="T2281" s="12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1"/>
        <v>404</v>
      </c>
      <c r="P2282" s="8">
        <f t="shared" si="140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1"/>
        <v>185</v>
      </c>
      <c r="P2283" s="8">
        <f t="shared" si="140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1"/>
        <v>185</v>
      </c>
      <c r="P2284" s="8">
        <f t="shared" si="140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1"/>
        <v>101</v>
      </c>
      <c r="P2285" s="8">
        <f t="shared" si="140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1"/>
        <v>106</v>
      </c>
      <c r="P2286" s="8">
        <f t="shared" si="140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1"/>
        <v>121</v>
      </c>
      <c r="P2287" s="8">
        <f t="shared" si="140"/>
        <v>46.088607594936711</v>
      </c>
      <c r="Q2287" t="s">
        <v>8325</v>
      </c>
      <c r="R2287" t="s">
        <v>8326</v>
      </c>
      <c r="S2287" s="12">
        <f t="shared" si="142"/>
        <v>41058.977349537039</v>
      </c>
      <c r="T2287" s="12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1"/>
        <v>100</v>
      </c>
      <c r="P2288" s="8">
        <f t="shared" si="140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1"/>
        <v>120</v>
      </c>
      <c r="P2289" s="8">
        <f t="shared" si="140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1"/>
        <v>100</v>
      </c>
      <c r="P2290" s="8">
        <f t="shared" si="140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1"/>
        <v>107</v>
      </c>
      <c r="P2291" s="8">
        <f t="shared" si="140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1"/>
        <v>104</v>
      </c>
      <c r="P2292" s="8">
        <f t="shared" si="140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1"/>
        <v>173</v>
      </c>
      <c r="P2293" s="8">
        <f t="shared" si="140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1"/>
        <v>107</v>
      </c>
      <c r="P2294" s="8">
        <f t="shared" si="140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1"/>
        <v>108</v>
      </c>
      <c r="P2295" s="8">
        <f t="shared" si="140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1"/>
        <v>146</v>
      </c>
      <c r="P2296" s="8">
        <f t="shared" si="140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1"/>
        <v>125</v>
      </c>
      <c r="P2297" s="8">
        <f t="shared" si="140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1"/>
        <v>149</v>
      </c>
      <c r="P2298" s="8">
        <f t="shared" si="140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1"/>
        <v>101</v>
      </c>
      <c r="P2299" s="8">
        <f t="shared" si="140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1"/>
        <v>105</v>
      </c>
      <c r="P2300" s="8">
        <f t="shared" si="140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1"/>
        <v>350</v>
      </c>
      <c r="P2301" s="8">
        <f t="shared" si="140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1"/>
        <v>101</v>
      </c>
      <c r="P2302" s="8">
        <f t="shared" si="140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1"/>
        <v>134</v>
      </c>
      <c r="P2303" s="8">
        <f t="shared" si="140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1"/>
        <v>171</v>
      </c>
      <c r="P2304" s="8">
        <f t="shared" si="140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1"/>
        <v>109</v>
      </c>
      <c r="P2305" s="8">
        <f t="shared" si="140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1"/>
        <v>101</v>
      </c>
      <c r="P2306" s="8">
        <f t="shared" ref="P2306:P2369" si="144">IF(L2306=0,0,E2306/L2306)</f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5">ROUND(100*E2307/D2307,0)</f>
        <v>101</v>
      </c>
      <c r="P2307" s="8">
        <f t="shared" si="144"/>
        <v>109.10778443113773</v>
      </c>
      <c r="Q2307" t="s">
        <v>8325</v>
      </c>
      <c r="R2307" t="s">
        <v>8329</v>
      </c>
      <c r="S2307" s="12">
        <f t="shared" ref="S2307:S2370" si="146">(J2307/86400)+25569+(-5/24)</f>
        <v>41834.486944444441</v>
      </c>
      <c r="T2307" s="12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5"/>
        <v>107</v>
      </c>
      <c r="P2308" s="8">
        <f t="shared" si="144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5"/>
        <v>107</v>
      </c>
      <c r="P2309" s="8">
        <f t="shared" si="144"/>
        <v>27.936800000000002</v>
      </c>
      <c r="Q2309" t="s">
        <v>8325</v>
      </c>
      <c r="R2309" t="s">
        <v>8329</v>
      </c>
      <c r="S2309" s="12">
        <f t="shared" si="146"/>
        <v>41004.594131944446</v>
      </c>
      <c r="T2309" s="12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5"/>
        <v>101</v>
      </c>
      <c r="P2310" s="8">
        <f t="shared" si="144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5"/>
        <v>107</v>
      </c>
      <c r="P2311" s="8">
        <f t="shared" si="144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5"/>
        <v>429</v>
      </c>
      <c r="P2312" s="8">
        <f t="shared" si="144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5"/>
        <v>104</v>
      </c>
      <c r="P2313" s="8">
        <f t="shared" si="144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5"/>
        <v>108</v>
      </c>
      <c r="P2314" s="8">
        <f t="shared" si="144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5"/>
        <v>176</v>
      </c>
      <c r="P2315" s="8">
        <f t="shared" si="144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5"/>
        <v>157</v>
      </c>
      <c r="P2316" s="8">
        <f t="shared" si="144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5"/>
        <v>103</v>
      </c>
      <c r="P2317" s="8">
        <f t="shared" si="144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5"/>
        <v>104</v>
      </c>
      <c r="P2318" s="8">
        <f t="shared" si="144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5"/>
        <v>104</v>
      </c>
      <c r="P2319" s="8">
        <f t="shared" si="144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5"/>
        <v>121</v>
      </c>
      <c r="P2320" s="8">
        <f t="shared" si="144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5"/>
        <v>108</v>
      </c>
      <c r="P2321" s="8">
        <f t="shared" si="144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5"/>
        <v>109</v>
      </c>
      <c r="P2322" s="8">
        <f t="shared" si="144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5"/>
        <v>39</v>
      </c>
      <c r="P2323" s="8">
        <f t="shared" si="144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5"/>
        <v>3</v>
      </c>
      <c r="P2324" s="8">
        <f t="shared" si="144"/>
        <v>21.25</v>
      </c>
      <c r="Q2324" t="s">
        <v>8336</v>
      </c>
      <c r="R2324" t="s">
        <v>8352</v>
      </c>
      <c r="S2324" s="12">
        <f t="shared" si="146"/>
        <v>42804.6871412037</v>
      </c>
      <c r="T2324" s="12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5"/>
        <v>48</v>
      </c>
      <c r="P2325" s="8">
        <f t="shared" si="144"/>
        <v>30</v>
      </c>
      <c r="Q2325" t="s">
        <v>8336</v>
      </c>
      <c r="R2325" t="s">
        <v>8352</v>
      </c>
      <c r="S2325" s="12">
        <f t="shared" si="146"/>
        <v>42807.546840277777</v>
      </c>
      <c r="T2325" s="12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5"/>
        <v>21</v>
      </c>
      <c r="P2326" s="8">
        <f t="shared" si="144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5"/>
        <v>8</v>
      </c>
      <c r="P2327" s="8">
        <f t="shared" si="144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5"/>
        <v>1</v>
      </c>
      <c r="P2328" s="8">
        <f t="shared" si="144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5"/>
        <v>526</v>
      </c>
      <c r="P2329" s="8">
        <f t="shared" si="144"/>
        <v>54.883162444113267</v>
      </c>
      <c r="Q2329" t="s">
        <v>8336</v>
      </c>
      <c r="R2329" t="s">
        <v>8352</v>
      </c>
      <c r="S2329" s="12">
        <f t="shared" si="146"/>
        <v>41842.708796296291</v>
      </c>
      <c r="T2329" s="12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5"/>
        <v>254</v>
      </c>
      <c r="P2330" s="8">
        <f t="shared" si="144"/>
        <v>47.383612662942269</v>
      </c>
      <c r="Q2330" t="s">
        <v>8336</v>
      </c>
      <c r="R2330" t="s">
        <v>8352</v>
      </c>
      <c r="S2330" s="12">
        <f t="shared" si="146"/>
        <v>42139.573344907403</v>
      </c>
      <c r="T2330" s="12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5"/>
        <v>106</v>
      </c>
      <c r="P2331" s="8">
        <f t="shared" si="144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5"/>
        <v>102</v>
      </c>
      <c r="P2332" s="8">
        <f t="shared" si="144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5"/>
        <v>144</v>
      </c>
      <c r="P2333" s="8">
        <f t="shared" si="144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5"/>
        <v>106</v>
      </c>
      <c r="P2334" s="8">
        <f t="shared" si="144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5"/>
        <v>212</v>
      </c>
      <c r="P2335" s="8">
        <f t="shared" si="144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5"/>
        <v>102</v>
      </c>
      <c r="P2336" s="8">
        <f t="shared" si="144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5"/>
        <v>102</v>
      </c>
      <c r="P2337" s="8">
        <f t="shared" si="144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5"/>
        <v>521</v>
      </c>
      <c r="P2338" s="8">
        <f t="shared" si="144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5"/>
        <v>111</v>
      </c>
      <c r="P2339" s="8">
        <f t="shared" si="144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5"/>
        <v>101</v>
      </c>
      <c r="P2340" s="8">
        <f t="shared" si="144"/>
        <v>123.34552845528455</v>
      </c>
      <c r="Q2340" t="s">
        <v>8336</v>
      </c>
      <c r="R2340" t="s">
        <v>8352</v>
      </c>
      <c r="S2340" s="12">
        <f t="shared" si="146"/>
        <v>41789.688472222224</v>
      </c>
      <c r="T2340" s="12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5"/>
        <v>294</v>
      </c>
      <c r="P2341" s="8">
        <f t="shared" si="144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5"/>
        <v>106</v>
      </c>
      <c r="P2342" s="8">
        <f t="shared" si="144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5"/>
        <v>0</v>
      </c>
      <c r="P2343" s="8">
        <f t="shared" si="144"/>
        <v>0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5"/>
        <v>0</v>
      </c>
      <c r="P2344" s="8">
        <f t="shared" si="144"/>
        <v>0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5"/>
        <v>3</v>
      </c>
      <c r="P2345" s="8">
        <f t="shared" si="144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5"/>
        <v>0</v>
      </c>
      <c r="P2346" s="8">
        <f t="shared" si="144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5"/>
        <v>0</v>
      </c>
      <c r="P2347" s="8">
        <f t="shared" si="144"/>
        <v>0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5"/>
        <v>0</v>
      </c>
      <c r="P2348" s="8">
        <f t="shared" si="144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5"/>
        <v>2</v>
      </c>
      <c r="P2349" s="8">
        <f t="shared" si="144"/>
        <v>15</v>
      </c>
      <c r="Q2349" t="s">
        <v>8319</v>
      </c>
      <c r="R2349" t="s">
        <v>8320</v>
      </c>
      <c r="S2349" s="12">
        <f t="shared" si="146"/>
        <v>42577.39902777777</v>
      </c>
      <c r="T2349" s="12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5"/>
        <v>0</v>
      </c>
      <c r="P2350" s="8">
        <f t="shared" si="144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5"/>
        <v>0</v>
      </c>
      <c r="P2351" s="8">
        <f t="shared" si="144"/>
        <v>0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5"/>
        <v>0</v>
      </c>
      <c r="P2352" s="8">
        <f t="shared" si="144"/>
        <v>0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5"/>
        <v>1</v>
      </c>
      <c r="P2353" s="8">
        <f t="shared" si="144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5"/>
        <v>0</v>
      </c>
      <c r="P2354" s="8">
        <f t="shared" si="144"/>
        <v>0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5"/>
        <v>0</v>
      </c>
      <c r="P2355" s="8">
        <f t="shared" si="144"/>
        <v>0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5"/>
        <v>0</v>
      </c>
      <c r="P2356" s="8">
        <f t="shared" si="144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5"/>
        <v>1</v>
      </c>
      <c r="P2357" s="8">
        <f t="shared" si="144"/>
        <v>27.5</v>
      </c>
      <c r="Q2357" t="s">
        <v>8319</v>
      </c>
      <c r="R2357" t="s">
        <v>8320</v>
      </c>
      <c r="S2357" s="12">
        <f t="shared" si="146"/>
        <v>42096.709907407407</v>
      </c>
      <c r="T2357" s="12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5"/>
        <v>0</v>
      </c>
      <c r="P2358" s="8">
        <f t="shared" si="144"/>
        <v>0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5"/>
        <v>0</v>
      </c>
      <c r="P2359" s="8">
        <f t="shared" si="144"/>
        <v>0</v>
      </c>
      <c r="Q2359" t="s">
        <v>8319</v>
      </c>
      <c r="R2359" t="s">
        <v>8320</v>
      </c>
      <c r="S2359" s="12">
        <f t="shared" si="146"/>
        <v>42264.411782407406</v>
      </c>
      <c r="T2359" s="12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5"/>
        <v>0</v>
      </c>
      <c r="P2360" s="8">
        <f t="shared" si="144"/>
        <v>0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5"/>
        <v>15</v>
      </c>
      <c r="P2361" s="8">
        <f t="shared" si="144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5"/>
        <v>0</v>
      </c>
      <c r="P2362" s="8">
        <f t="shared" si="144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5"/>
        <v>0</v>
      </c>
      <c r="P2363" s="8">
        <f t="shared" si="144"/>
        <v>0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5"/>
        <v>29</v>
      </c>
      <c r="P2364" s="8">
        <f t="shared" si="144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5"/>
        <v>0</v>
      </c>
      <c r="P2365" s="8">
        <f t="shared" si="144"/>
        <v>0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5"/>
        <v>0</v>
      </c>
      <c r="P2366" s="8">
        <f t="shared" si="144"/>
        <v>0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5"/>
        <v>0</v>
      </c>
      <c r="P2367" s="8">
        <f t="shared" si="144"/>
        <v>0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5"/>
        <v>11</v>
      </c>
      <c r="P2368" s="8">
        <f t="shared" si="144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5"/>
        <v>1</v>
      </c>
      <c r="P2369" s="8">
        <f t="shared" si="144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5"/>
        <v>0</v>
      </c>
      <c r="P2370" s="8">
        <f t="shared" ref="P2370:P2433" si="148">IF(L2370=0,0,E2370/L2370)</f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9">ROUND(100*E2371/D2371,0)</f>
        <v>0</v>
      </c>
      <c r="P2371" s="8">
        <f t="shared" si="148"/>
        <v>0</v>
      </c>
      <c r="Q2371" t="s">
        <v>8319</v>
      </c>
      <c r="R2371" t="s">
        <v>8320</v>
      </c>
      <c r="S2371" s="12">
        <f t="shared" ref="S2371:S2434" si="150">(J2371/86400)+25569+(-5/24)</f>
        <v>42380.60429398148</v>
      </c>
      <c r="T2371" s="12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9"/>
        <v>0</v>
      </c>
      <c r="P2372" s="8">
        <f t="shared" si="148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9"/>
        <v>0</v>
      </c>
      <c r="P2373" s="8">
        <f t="shared" si="148"/>
        <v>0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9"/>
        <v>3</v>
      </c>
      <c r="P2374" s="8">
        <f t="shared" si="148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9"/>
        <v>0</v>
      </c>
      <c r="P2375" s="8">
        <f t="shared" si="148"/>
        <v>50</v>
      </c>
      <c r="Q2375" t="s">
        <v>8319</v>
      </c>
      <c r="R2375" t="s">
        <v>8320</v>
      </c>
      <c r="S2375" s="12">
        <f t="shared" si="150"/>
        <v>42215.453981481478</v>
      </c>
      <c r="T2375" s="12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9"/>
        <v>0</v>
      </c>
      <c r="P2376" s="8">
        <f t="shared" si="148"/>
        <v>10</v>
      </c>
      <c r="Q2376" t="s">
        <v>8319</v>
      </c>
      <c r="R2376" t="s">
        <v>8320</v>
      </c>
      <c r="S2376" s="12">
        <f t="shared" si="150"/>
        <v>42017.634953703702</v>
      </c>
      <c r="T2376" s="12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9"/>
        <v>0</v>
      </c>
      <c r="P2377" s="8">
        <f t="shared" si="148"/>
        <v>0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9"/>
        <v>11</v>
      </c>
      <c r="P2378" s="8">
        <f t="shared" si="148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9"/>
        <v>0</v>
      </c>
      <c r="P2379" s="8">
        <f t="shared" si="148"/>
        <v>0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9"/>
        <v>0</v>
      </c>
      <c r="P2380" s="8">
        <f t="shared" si="148"/>
        <v>0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9"/>
        <v>0</v>
      </c>
      <c r="P2381" s="8">
        <f t="shared" si="148"/>
        <v>0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9"/>
        <v>0</v>
      </c>
      <c r="P2382" s="8">
        <f t="shared" si="148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9"/>
        <v>2</v>
      </c>
      <c r="P2383" s="8">
        <f t="shared" si="148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9"/>
        <v>3</v>
      </c>
      <c r="P2384" s="8">
        <f t="shared" si="148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9"/>
        <v>4</v>
      </c>
      <c r="P2385" s="8">
        <f t="shared" si="148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9"/>
        <v>1</v>
      </c>
      <c r="P2386" s="8">
        <f t="shared" si="148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9"/>
        <v>1</v>
      </c>
      <c r="P2387" s="8">
        <f t="shared" si="148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9"/>
        <v>0</v>
      </c>
      <c r="P2388" s="8">
        <f t="shared" si="148"/>
        <v>0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9"/>
        <v>1</v>
      </c>
      <c r="P2389" s="8">
        <f t="shared" si="148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9"/>
        <v>1</v>
      </c>
      <c r="P2390" s="8">
        <f t="shared" si="148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9"/>
        <v>0</v>
      </c>
      <c r="P2391" s="8">
        <f t="shared" si="148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9"/>
        <v>0</v>
      </c>
      <c r="P2392" s="8">
        <f t="shared" si="148"/>
        <v>0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9"/>
        <v>0</v>
      </c>
      <c r="P2393" s="8">
        <f t="shared" si="148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9"/>
        <v>0</v>
      </c>
      <c r="P2394" s="8">
        <f t="shared" si="148"/>
        <v>0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9"/>
        <v>0</v>
      </c>
      <c r="P2395" s="8">
        <f t="shared" si="148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9"/>
        <v>0</v>
      </c>
      <c r="P2396" s="8">
        <f t="shared" si="148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9"/>
        <v>0</v>
      </c>
      <c r="P2397" s="8">
        <f t="shared" si="148"/>
        <v>0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9"/>
        <v>0</v>
      </c>
      <c r="P2398" s="8">
        <f t="shared" si="148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9"/>
        <v>0</v>
      </c>
      <c r="P2399" s="8">
        <f t="shared" si="148"/>
        <v>0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9"/>
        <v>0</v>
      </c>
      <c r="P2400" s="8">
        <f t="shared" si="148"/>
        <v>0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9"/>
        <v>0</v>
      </c>
      <c r="P2401" s="8">
        <f t="shared" si="148"/>
        <v>0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9"/>
        <v>0</v>
      </c>
      <c r="P2402" s="8">
        <f t="shared" si="148"/>
        <v>0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9"/>
        <v>1</v>
      </c>
      <c r="P2403" s="8">
        <f t="shared" si="148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9"/>
        <v>0</v>
      </c>
      <c r="P2404" s="8">
        <f t="shared" si="148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9"/>
        <v>17</v>
      </c>
      <c r="P2405" s="8">
        <f t="shared" si="148"/>
        <v>16.833333333333332</v>
      </c>
      <c r="Q2405" t="s">
        <v>8336</v>
      </c>
      <c r="R2405" t="s">
        <v>8337</v>
      </c>
      <c r="S2405" s="12">
        <f t="shared" si="150"/>
        <v>42399.67428240741</v>
      </c>
      <c r="T2405" s="12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9"/>
        <v>0</v>
      </c>
      <c r="P2406" s="8">
        <f t="shared" si="148"/>
        <v>0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9"/>
        <v>23</v>
      </c>
      <c r="P2407" s="8">
        <f t="shared" si="148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9"/>
        <v>41</v>
      </c>
      <c r="P2408" s="8">
        <f t="shared" si="148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9"/>
        <v>25</v>
      </c>
      <c r="P2409" s="8">
        <f t="shared" si="148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9"/>
        <v>0</v>
      </c>
      <c r="P2410" s="8">
        <f t="shared" si="148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9"/>
        <v>2</v>
      </c>
      <c r="P2411" s="8">
        <f t="shared" si="148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9"/>
        <v>0</v>
      </c>
      <c r="P2412" s="8">
        <f t="shared" si="148"/>
        <v>0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9"/>
        <v>1</v>
      </c>
      <c r="P2413" s="8">
        <f t="shared" si="148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9"/>
        <v>0</v>
      </c>
      <c r="P2414" s="8">
        <f t="shared" si="148"/>
        <v>0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9"/>
        <v>1</v>
      </c>
      <c r="P2415" s="8">
        <f t="shared" si="148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9"/>
        <v>3</v>
      </c>
      <c r="P2416" s="8">
        <f t="shared" si="148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9"/>
        <v>1</v>
      </c>
      <c r="P2417" s="8">
        <f t="shared" si="148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9"/>
        <v>0</v>
      </c>
      <c r="P2418" s="8">
        <f t="shared" si="148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9"/>
        <v>0</v>
      </c>
      <c r="P2419" s="8">
        <f t="shared" si="148"/>
        <v>0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9"/>
        <v>0</v>
      </c>
      <c r="P2420" s="8">
        <f t="shared" si="148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9"/>
        <v>0</v>
      </c>
      <c r="P2421" s="8">
        <f t="shared" si="148"/>
        <v>0</v>
      </c>
      <c r="Q2421" t="s">
        <v>8336</v>
      </c>
      <c r="R2421" t="s">
        <v>8337</v>
      </c>
      <c r="S2421" s="12">
        <f t="shared" si="150"/>
        <v>41993.529965277776</v>
      </c>
      <c r="T2421" s="12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9"/>
        <v>15</v>
      </c>
      <c r="P2422" s="8">
        <f t="shared" si="148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9"/>
        <v>0</v>
      </c>
      <c r="P2423" s="8">
        <f t="shared" si="148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9"/>
        <v>0</v>
      </c>
      <c r="P2424" s="8">
        <f t="shared" si="148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9"/>
        <v>0</v>
      </c>
      <c r="P2425" s="8">
        <f t="shared" si="148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9"/>
        <v>1</v>
      </c>
      <c r="P2426" s="8">
        <f t="shared" si="148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9"/>
        <v>0</v>
      </c>
      <c r="P2427" s="8">
        <f t="shared" si="148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9"/>
        <v>0</v>
      </c>
      <c r="P2428" s="8">
        <f t="shared" si="148"/>
        <v>0</v>
      </c>
      <c r="Q2428" t="s">
        <v>8336</v>
      </c>
      <c r="R2428" t="s">
        <v>8337</v>
      </c>
      <c r="S2428" s="12">
        <f t="shared" si="150"/>
        <v>42163.961712962962</v>
      </c>
      <c r="T2428" s="12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9"/>
        <v>0</v>
      </c>
      <c r="P2429" s="8">
        <f t="shared" si="148"/>
        <v>1</v>
      </c>
      <c r="Q2429" t="s">
        <v>8336</v>
      </c>
      <c r="R2429" t="s">
        <v>8337</v>
      </c>
      <c r="S2429" s="12">
        <f t="shared" si="150"/>
        <v>42412.110335648147</v>
      </c>
      <c r="T2429" s="12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9"/>
        <v>0</v>
      </c>
      <c r="P2430" s="8">
        <f t="shared" si="148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9"/>
        <v>1</v>
      </c>
      <c r="P2431" s="8">
        <f t="shared" si="148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9"/>
        <v>1</v>
      </c>
      <c r="P2432" s="8">
        <f t="shared" si="148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9"/>
        <v>0</v>
      </c>
      <c r="P2433" s="8">
        <f t="shared" si="148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9"/>
        <v>0</v>
      </c>
      <c r="P2434" s="8">
        <f t="shared" ref="P2434:P2497" si="152">IF(L2434=0,0,E2434/L2434)</f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3">ROUND(100*E2435/D2435,0)</f>
        <v>0</v>
      </c>
      <c r="P2435" s="8">
        <f t="shared" si="152"/>
        <v>0</v>
      </c>
      <c r="Q2435" t="s">
        <v>8336</v>
      </c>
      <c r="R2435" t="s">
        <v>8337</v>
      </c>
      <c r="S2435" s="12">
        <f t="shared" ref="S2435:S2498" si="154">(J2435/86400)+25569+(-5/24)</f>
        <v>42397.691469907404</v>
      </c>
      <c r="T2435" s="12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3"/>
        <v>0</v>
      </c>
      <c r="P2436" s="8">
        <f t="shared" si="152"/>
        <v>13</v>
      </c>
      <c r="Q2436" t="s">
        <v>8336</v>
      </c>
      <c r="R2436" t="s">
        <v>8337</v>
      </c>
      <c r="S2436" s="12">
        <f t="shared" si="154"/>
        <v>42179.977708333332</v>
      </c>
      <c r="T2436" s="12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3"/>
        <v>0</v>
      </c>
      <c r="P2437" s="8">
        <f t="shared" si="152"/>
        <v>306</v>
      </c>
      <c r="Q2437" t="s">
        <v>8336</v>
      </c>
      <c r="R2437" t="s">
        <v>8337</v>
      </c>
      <c r="S2437" s="12">
        <f t="shared" si="154"/>
        <v>42252.069282407407</v>
      </c>
      <c r="T2437" s="12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3"/>
        <v>0</v>
      </c>
      <c r="P2438" s="8">
        <f t="shared" si="152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3"/>
        <v>0</v>
      </c>
      <c r="P2439" s="8">
        <f t="shared" si="152"/>
        <v>0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3"/>
        <v>0</v>
      </c>
      <c r="P2440" s="8">
        <f t="shared" si="152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3"/>
        <v>0</v>
      </c>
      <c r="P2441" s="8">
        <f t="shared" si="152"/>
        <v>0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3"/>
        <v>0</v>
      </c>
      <c r="P2442" s="8">
        <f t="shared" si="152"/>
        <v>5</v>
      </c>
      <c r="Q2442" t="s">
        <v>8336</v>
      </c>
      <c r="R2442" t="s">
        <v>8337</v>
      </c>
      <c r="S2442" s="12">
        <f t="shared" si="154"/>
        <v>42383.691122685188</v>
      </c>
      <c r="T2442" s="12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3"/>
        <v>108</v>
      </c>
      <c r="P2443" s="8">
        <f t="shared" si="152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3"/>
        <v>126</v>
      </c>
      <c r="P2444" s="8">
        <f t="shared" si="152"/>
        <v>81.252688172043008</v>
      </c>
      <c r="Q2444" t="s">
        <v>8336</v>
      </c>
      <c r="R2444" t="s">
        <v>8352</v>
      </c>
      <c r="S2444" s="12">
        <f t="shared" si="154"/>
        <v>42052.458657407406</v>
      </c>
      <c r="T2444" s="12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3"/>
        <v>203</v>
      </c>
      <c r="P2445" s="8">
        <f t="shared" si="152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3"/>
        <v>109</v>
      </c>
      <c r="P2446" s="8">
        <f t="shared" si="152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3"/>
        <v>173</v>
      </c>
      <c r="P2447" s="8">
        <f t="shared" si="152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3"/>
        <v>168</v>
      </c>
      <c r="P2448" s="8">
        <f t="shared" si="152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3"/>
        <v>427</v>
      </c>
      <c r="P2449" s="8">
        <f t="shared" si="152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3"/>
        <v>108</v>
      </c>
      <c r="P2450" s="8">
        <f t="shared" si="152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3"/>
        <v>108</v>
      </c>
      <c r="P2451" s="8">
        <f t="shared" si="152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3"/>
        <v>102</v>
      </c>
      <c r="P2452" s="8">
        <f t="shared" si="152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3"/>
        <v>115</v>
      </c>
      <c r="P2453" s="8">
        <f t="shared" si="152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3"/>
        <v>134</v>
      </c>
      <c r="P2454" s="8">
        <f t="shared" si="152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3"/>
        <v>155</v>
      </c>
      <c r="P2455" s="8">
        <f t="shared" si="152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3"/>
        <v>101</v>
      </c>
      <c r="P2456" s="8">
        <f t="shared" si="152"/>
        <v>271.50769230769231</v>
      </c>
      <c r="Q2456" t="s">
        <v>8336</v>
      </c>
      <c r="R2456" t="s">
        <v>8352</v>
      </c>
      <c r="S2456" s="12">
        <f t="shared" si="154"/>
        <v>42769.993148148147</v>
      </c>
      <c r="T2456" s="12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3"/>
        <v>182</v>
      </c>
      <c r="P2457" s="8">
        <f t="shared" si="152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3"/>
        <v>181</v>
      </c>
      <c r="P2458" s="8">
        <f t="shared" si="152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3"/>
        <v>102</v>
      </c>
      <c r="P2459" s="8">
        <f t="shared" si="152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3"/>
        <v>110</v>
      </c>
      <c r="P2460" s="8">
        <f t="shared" si="152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3"/>
        <v>102</v>
      </c>
      <c r="P2461" s="8">
        <f t="shared" si="152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3"/>
        <v>101</v>
      </c>
      <c r="P2462" s="8">
        <f t="shared" si="152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3"/>
        <v>104</v>
      </c>
      <c r="P2463" s="8">
        <f t="shared" si="152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3"/>
        <v>111</v>
      </c>
      <c r="P2464" s="8">
        <f t="shared" si="152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3"/>
        <v>116</v>
      </c>
      <c r="P2465" s="8">
        <f t="shared" si="152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3"/>
        <v>111</v>
      </c>
      <c r="P2466" s="8">
        <f t="shared" si="152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3"/>
        <v>180</v>
      </c>
      <c r="P2467" s="8">
        <f t="shared" si="152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3"/>
        <v>100</v>
      </c>
      <c r="P2468" s="8">
        <f t="shared" si="152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3"/>
        <v>119</v>
      </c>
      <c r="P2469" s="8">
        <f t="shared" si="152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3"/>
        <v>107</v>
      </c>
      <c r="P2470" s="8">
        <f t="shared" si="152"/>
        <v>36.97137931034483</v>
      </c>
      <c r="Q2470" t="s">
        <v>8325</v>
      </c>
      <c r="R2470" t="s">
        <v>8329</v>
      </c>
      <c r="S2470" s="12">
        <f t="shared" si="154"/>
        <v>41173.945844907408</v>
      </c>
      <c r="T2470" s="12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3"/>
        <v>114</v>
      </c>
      <c r="P2471" s="8">
        <f t="shared" si="152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3"/>
        <v>103</v>
      </c>
      <c r="P2472" s="8">
        <f t="shared" si="152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3"/>
        <v>128</v>
      </c>
      <c r="P2473" s="8">
        <f t="shared" si="152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3"/>
        <v>136</v>
      </c>
      <c r="P2474" s="8">
        <f t="shared" si="152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3"/>
        <v>100</v>
      </c>
      <c r="P2475" s="8">
        <f t="shared" si="152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3"/>
        <v>100</v>
      </c>
      <c r="P2476" s="8">
        <f t="shared" si="152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3"/>
        <v>105</v>
      </c>
      <c r="P2477" s="8">
        <f t="shared" si="152"/>
        <v>32.320987654320987</v>
      </c>
      <c r="Q2477" t="s">
        <v>8325</v>
      </c>
      <c r="R2477" t="s">
        <v>8329</v>
      </c>
      <c r="S2477" s="12">
        <f t="shared" si="154"/>
        <v>40310.079340277771</v>
      </c>
      <c r="T2477" s="12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3"/>
        <v>105</v>
      </c>
      <c r="P2478" s="8">
        <f t="shared" si="152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3"/>
        <v>171</v>
      </c>
      <c r="P2479" s="8">
        <f t="shared" si="152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3"/>
        <v>128</v>
      </c>
      <c r="P2480" s="8">
        <f t="shared" si="152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3"/>
        <v>133</v>
      </c>
      <c r="P2481" s="8">
        <f t="shared" si="152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3"/>
        <v>100</v>
      </c>
      <c r="P2482" s="8">
        <f t="shared" si="152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3"/>
        <v>113</v>
      </c>
      <c r="P2483" s="8">
        <f t="shared" si="152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3"/>
        <v>100</v>
      </c>
      <c r="P2484" s="8">
        <f t="shared" si="152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3"/>
        <v>114</v>
      </c>
      <c r="P2485" s="8">
        <f t="shared" si="152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3"/>
        <v>119</v>
      </c>
      <c r="P2486" s="8">
        <f t="shared" si="152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3"/>
        <v>103</v>
      </c>
      <c r="P2487" s="8">
        <f t="shared" si="152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3"/>
        <v>266</v>
      </c>
      <c r="P2488" s="8">
        <f t="shared" si="152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3"/>
        <v>100</v>
      </c>
      <c r="P2489" s="8">
        <f t="shared" si="152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3"/>
        <v>107</v>
      </c>
      <c r="P2490" s="8">
        <f t="shared" si="152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3"/>
        <v>134</v>
      </c>
      <c r="P2491" s="8">
        <f t="shared" si="152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3"/>
        <v>121</v>
      </c>
      <c r="P2492" s="8">
        <f t="shared" si="152"/>
        <v>37.9375</v>
      </c>
      <c r="Q2492" t="s">
        <v>8325</v>
      </c>
      <c r="R2492" t="s">
        <v>8329</v>
      </c>
      <c r="S2492" s="12">
        <f t="shared" si="154"/>
        <v>41023.01939814815</v>
      </c>
      <c r="T2492" s="12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3"/>
        <v>103</v>
      </c>
      <c r="P2493" s="8">
        <f t="shared" si="152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3"/>
        <v>125</v>
      </c>
      <c r="P2494" s="8">
        <f t="shared" si="152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3"/>
        <v>129</v>
      </c>
      <c r="P2495" s="8">
        <f t="shared" si="152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3"/>
        <v>101</v>
      </c>
      <c r="P2496" s="8">
        <f t="shared" si="152"/>
        <v>38.848205128205123</v>
      </c>
      <c r="Q2496" t="s">
        <v>8325</v>
      </c>
      <c r="R2496" t="s">
        <v>8329</v>
      </c>
      <c r="S2496" s="12">
        <f t="shared" si="154"/>
        <v>41022.436851851853</v>
      </c>
      <c r="T2496" s="12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3"/>
        <v>128</v>
      </c>
      <c r="P2497" s="8">
        <f t="shared" si="152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3"/>
        <v>100</v>
      </c>
      <c r="P2498" s="8">
        <f t="shared" ref="P2498:P2561" si="156">IF(L2498=0,0,E2498/L2498)</f>
        <v>600</v>
      </c>
      <c r="Q2498" t="s">
        <v>8325</v>
      </c>
      <c r="R2498" t="s">
        <v>8329</v>
      </c>
      <c r="S2498" s="12">
        <f t="shared" si="154"/>
        <v>41327.788101851846</v>
      </c>
      <c r="T2498" s="12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7">ROUND(100*E2499/D2499,0)</f>
        <v>113</v>
      </c>
      <c r="P2499" s="8">
        <f t="shared" si="156"/>
        <v>80.551071428571419</v>
      </c>
      <c r="Q2499" t="s">
        <v>8325</v>
      </c>
      <c r="R2499" t="s">
        <v>8329</v>
      </c>
      <c r="S2499" s="12">
        <f t="shared" ref="S2499:S2562" si="158">(J2499/86400)+25569+(-5/24)</f>
        <v>40730.670578703699</v>
      </c>
      <c r="T2499" s="12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7"/>
        <v>106</v>
      </c>
      <c r="P2500" s="8">
        <f t="shared" si="156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7"/>
        <v>203</v>
      </c>
      <c r="P2501" s="8">
        <f t="shared" si="156"/>
        <v>47.676470588235297</v>
      </c>
      <c r="Q2501" t="s">
        <v>8325</v>
      </c>
      <c r="R2501" t="s">
        <v>8329</v>
      </c>
      <c r="S2501" s="12">
        <f t="shared" si="158"/>
        <v>41226.440243055556</v>
      </c>
      <c r="T2501" s="12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7"/>
        <v>113</v>
      </c>
      <c r="P2502" s="8">
        <f t="shared" si="156"/>
        <v>23.448275862068964</v>
      </c>
      <c r="Q2502" t="s">
        <v>8325</v>
      </c>
      <c r="R2502" t="s">
        <v>8329</v>
      </c>
      <c r="S2502" s="12">
        <f t="shared" si="158"/>
        <v>41053.564525462956</v>
      </c>
      <c r="T2502" s="12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7"/>
        <v>3</v>
      </c>
      <c r="P2503" s="8">
        <f t="shared" si="156"/>
        <v>40.142857142857146</v>
      </c>
      <c r="Q2503" t="s">
        <v>8336</v>
      </c>
      <c r="R2503" t="s">
        <v>8353</v>
      </c>
      <c r="S2503" s="12">
        <f t="shared" si="158"/>
        <v>42244.568333333336</v>
      </c>
      <c r="T2503" s="12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7"/>
        <v>0</v>
      </c>
      <c r="P2504" s="8">
        <f t="shared" si="156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7"/>
        <v>0</v>
      </c>
      <c r="P2505" s="8">
        <f t="shared" si="156"/>
        <v>0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7"/>
        <v>0</v>
      </c>
      <c r="P2506" s="8">
        <f t="shared" si="156"/>
        <v>0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7"/>
        <v>0</v>
      </c>
      <c r="P2507" s="8">
        <f t="shared" si="156"/>
        <v>0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7"/>
        <v>1</v>
      </c>
      <c r="P2508" s="8">
        <f t="shared" si="156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7"/>
        <v>0</v>
      </c>
      <c r="P2509" s="8">
        <f t="shared" si="156"/>
        <v>0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7"/>
        <v>0</v>
      </c>
      <c r="P2510" s="8">
        <f t="shared" si="156"/>
        <v>0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7"/>
        <v>1</v>
      </c>
      <c r="P2511" s="8">
        <f t="shared" si="156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7"/>
        <v>0</v>
      </c>
      <c r="P2512" s="8">
        <f t="shared" si="156"/>
        <v>37.5</v>
      </c>
      <c r="Q2512" t="s">
        <v>8336</v>
      </c>
      <c r="R2512" t="s">
        <v>8353</v>
      </c>
      <c r="S2512" s="12">
        <f t="shared" si="158"/>
        <v>42078.789027777777</v>
      </c>
      <c r="T2512" s="12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7"/>
        <v>0</v>
      </c>
      <c r="P2513" s="8">
        <f t="shared" si="156"/>
        <v>0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7"/>
        <v>0</v>
      </c>
      <c r="P2514" s="8">
        <f t="shared" si="156"/>
        <v>0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7"/>
        <v>0</v>
      </c>
      <c r="P2515" s="8">
        <f t="shared" si="156"/>
        <v>0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7"/>
        <v>2</v>
      </c>
      <c r="P2516" s="8">
        <f t="shared" si="156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7"/>
        <v>19</v>
      </c>
      <c r="P2517" s="8">
        <f t="shared" si="156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7"/>
        <v>0</v>
      </c>
      <c r="P2518" s="8">
        <f t="shared" si="156"/>
        <v>0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7"/>
        <v>10</v>
      </c>
      <c r="P2519" s="8">
        <f t="shared" si="156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7"/>
        <v>0</v>
      </c>
      <c r="P2520" s="8">
        <f t="shared" si="156"/>
        <v>0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7"/>
        <v>0</v>
      </c>
      <c r="P2521" s="8">
        <f t="shared" si="156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7"/>
        <v>0</v>
      </c>
      <c r="P2522" s="8">
        <f t="shared" si="156"/>
        <v>0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7"/>
        <v>109</v>
      </c>
      <c r="P2523" s="8">
        <f t="shared" si="156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7"/>
        <v>100</v>
      </c>
      <c r="P2524" s="8">
        <f t="shared" si="156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7"/>
        <v>156</v>
      </c>
      <c r="P2525" s="8">
        <f t="shared" si="156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7"/>
        <v>102</v>
      </c>
      <c r="P2526" s="8">
        <f t="shared" si="156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7"/>
        <v>100</v>
      </c>
      <c r="P2527" s="8">
        <f t="shared" si="156"/>
        <v>100.325</v>
      </c>
      <c r="Q2527" t="s">
        <v>8325</v>
      </c>
      <c r="R2527" t="s">
        <v>8354</v>
      </c>
      <c r="S2527" s="12">
        <f t="shared" si="158"/>
        <v>41058.636238425919</v>
      </c>
      <c r="T2527" s="12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7"/>
        <v>113</v>
      </c>
      <c r="P2528" s="8">
        <f t="shared" si="156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7"/>
        <v>102</v>
      </c>
      <c r="P2529" s="8">
        <f t="shared" si="156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7"/>
        <v>107</v>
      </c>
      <c r="P2530" s="8">
        <f t="shared" si="156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7"/>
        <v>104</v>
      </c>
      <c r="P2531" s="8">
        <f t="shared" si="156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7"/>
        <v>100</v>
      </c>
      <c r="P2532" s="8">
        <f t="shared" si="156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7"/>
        <v>100</v>
      </c>
      <c r="P2533" s="8">
        <f t="shared" si="156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7"/>
        <v>126</v>
      </c>
      <c r="P2534" s="8">
        <f t="shared" si="156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7"/>
        <v>111</v>
      </c>
      <c r="P2535" s="8">
        <f t="shared" si="156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7"/>
        <v>105</v>
      </c>
      <c r="P2536" s="8">
        <f t="shared" si="156"/>
        <v>150</v>
      </c>
      <c r="Q2536" t="s">
        <v>8325</v>
      </c>
      <c r="R2536" t="s">
        <v>8354</v>
      </c>
      <c r="S2536" s="12">
        <f t="shared" si="158"/>
        <v>40127.492037037031</v>
      </c>
      <c r="T2536" s="12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7"/>
        <v>104</v>
      </c>
      <c r="P2537" s="8">
        <f t="shared" si="156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7"/>
        <v>116</v>
      </c>
      <c r="P2538" s="8">
        <f t="shared" si="156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7"/>
        <v>110</v>
      </c>
      <c r="P2539" s="8">
        <f t="shared" si="156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7"/>
        <v>113</v>
      </c>
      <c r="P2540" s="8">
        <f t="shared" si="156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7"/>
        <v>100</v>
      </c>
      <c r="P2541" s="8">
        <f t="shared" si="156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7"/>
        <v>103</v>
      </c>
      <c r="P2542" s="8">
        <f t="shared" si="156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7"/>
        <v>107</v>
      </c>
      <c r="P2543" s="8">
        <f t="shared" si="156"/>
        <v>59.460317460317462</v>
      </c>
      <c r="Q2543" t="s">
        <v>8325</v>
      </c>
      <c r="R2543" t="s">
        <v>8354</v>
      </c>
      <c r="S2543" s="12">
        <f t="shared" si="158"/>
        <v>41483.240949074076</v>
      </c>
      <c r="T2543" s="12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7"/>
        <v>104</v>
      </c>
      <c r="P2544" s="8">
        <f t="shared" si="156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7"/>
        <v>156</v>
      </c>
      <c r="P2545" s="8">
        <f t="shared" si="156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7"/>
        <v>101</v>
      </c>
      <c r="P2546" s="8">
        <f t="shared" si="156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7"/>
        <v>195</v>
      </c>
      <c r="P2547" s="8">
        <f t="shared" si="156"/>
        <v>64.032786885245898</v>
      </c>
      <c r="Q2547" t="s">
        <v>8325</v>
      </c>
      <c r="R2547" t="s">
        <v>8354</v>
      </c>
      <c r="S2547" s="12">
        <f t="shared" si="158"/>
        <v>42026.929837962962</v>
      </c>
      <c r="T2547" s="12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7"/>
        <v>112</v>
      </c>
      <c r="P2548" s="8">
        <f t="shared" si="156"/>
        <v>60.153846153846153</v>
      </c>
      <c r="Q2548" t="s">
        <v>8325</v>
      </c>
      <c r="R2548" t="s">
        <v>8354</v>
      </c>
      <c r="S2548" s="12">
        <f t="shared" si="158"/>
        <v>41524.650219907409</v>
      </c>
      <c r="T2548" s="12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7"/>
        <v>120</v>
      </c>
      <c r="P2549" s="8">
        <f t="shared" si="156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7"/>
        <v>102</v>
      </c>
      <c r="P2550" s="8">
        <f t="shared" si="156"/>
        <v>165.16216216216216</v>
      </c>
      <c r="Q2550" t="s">
        <v>8325</v>
      </c>
      <c r="R2550" t="s">
        <v>8354</v>
      </c>
      <c r="S2550" s="12">
        <f t="shared" si="158"/>
        <v>42618.417094907403</v>
      </c>
      <c r="T2550" s="12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7"/>
        <v>103</v>
      </c>
      <c r="P2551" s="8">
        <f t="shared" si="156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7"/>
        <v>101</v>
      </c>
      <c r="P2552" s="8">
        <f t="shared" si="156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7"/>
        <v>103</v>
      </c>
      <c r="P2553" s="8">
        <f t="shared" si="156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7"/>
        <v>107</v>
      </c>
      <c r="P2554" s="8">
        <f t="shared" si="156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7"/>
        <v>156</v>
      </c>
      <c r="P2555" s="8">
        <f t="shared" si="156"/>
        <v>38.883333333333333</v>
      </c>
      <c r="Q2555" t="s">
        <v>8325</v>
      </c>
      <c r="R2555" t="s">
        <v>8354</v>
      </c>
      <c r="S2555" s="12">
        <f t="shared" si="158"/>
        <v>41112.990821759253</v>
      </c>
      <c r="T2555" s="12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7"/>
        <v>123</v>
      </c>
      <c r="P2556" s="8">
        <f t="shared" si="156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7"/>
        <v>107</v>
      </c>
      <c r="P2557" s="8">
        <f t="shared" si="156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7"/>
        <v>106</v>
      </c>
      <c r="P2558" s="8">
        <f t="shared" si="156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7"/>
        <v>118</v>
      </c>
      <c r="P2559" s="8">
        <f t="shared" si="156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7"/>
        <v>109</v>
      </c>
      <c r="P2560" s="8">
        <f t="shared" si="156"/>
        <v>75.611111111111114</v>
      </c>
      <c r="Q2560" t="s">
        <v>8325</v>
      </c>
      <c r="R2560" t="s">
        <v>8354</v>
      </c>
      <c r="S2560" s="12">
        <f t="shared" si="158"/>
        <v>42093.651689814811</v>
      </c>
      <c r="T2560" s="12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7"/>
        <v>111</v>
      </c>
      <c r="P2561" s="8">
        <f t="shared" si="156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7"/>
        <v>100</v>
      </c>
      <c r="P2562" s="8">
        <f t="shared" ref="P2562:P2625" si="160">IF(L2562=0,0,E2562/L2562)</f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1">ROUND(100*E2563/D2563,0)</f>
        <v>0</v>
      </c>
      <c r="P2563" s="8">
        <f t="shared" si="160"/>
        <v>0</v>
      </c>
      <c r="Q2563" t="s">
        <v>8336</v>
      </c>
      <c r="R2563" t="s">
        <v>8337</v>
      </c>
      <c r="S2563" s="12">
        <f t="shared" ref="S2563:S2626" si="162">(J2563/86400)+25569+(-5/24)</f>
        <v>42260.320474537039</v>
      </c>
      <c r="T2563" s="12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1"/>
        <v>1</v>
      </c>
      <c r="P2564" s="8">
        <f t="shared" si="160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1"/>
        <v>0</v>
      </c>
      <c r="P2565" s="8">
        <f t="shared" si="160"/>
        <v>0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1"/>
        <v>0</v>
      </c>
      <c r="P2566" s="8">
        <f t="shared" si="160"/>
        <v>0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1"/>
        <v>1</v>
      </c>
      <c r="P2567" s="8">
        <f t="shared" si="160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1"/>
        <v>0</v>
      </c>
      <c r="P2568" s="8">
        <f t="shared" si="160"/>
        <v>0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1"/>
        <v>0</v>
      </c>
      <c r="P2569" s="8">
        <f t="shared" si="160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1"/>
        <v>1</v>
      </c>
      <c r="P2570" s="8">
        <f t="shared" si="160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1"/>
        <v>2</v>
      </c>
      <c r="P2571" s="8">
        <f t="shared" si="160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1"/>
        <v>1</v>
      </c>
      <c r="P2572" s="8">
        <f t="shared" si="160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1"/>
        <v>0</v>
      </c>
      <c r="P2573" s="8">
        <f t="shared" si="160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1"/>
        <v>0</v>
      </c>
      <c r="P2574" s="8">
        <f t="shared" si="160"/>
        <v>0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1"/>
        <v>0</v>
      </c>
      <c r="P2575" s="8">
        <f t="shared" si="160"/>
        <v>0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1"/>
        <v>0</v>
      </c>
      <c r="P2576" s="8">
        <f t="shared" si="160"/>
        <v>0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1"/>
        <v>0</v>
      </c>
      <c r="P2577" s="8">
        <f t="shared" si="160"/>
        <v>0</v>
      </c>
      <c r="Q2577" t="s">
        <v>8336</v>
      </c>
      <c r="R2577" t="s">
        <v>8337</v>
      </c>
      <c r="S2577" s="12">
        <f t="shared" si="162"/>
        <v>41985.900393518517</v>
      </c>
      <c r="T2577" s="12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1"/>
        <v>0</v>
      </c>
      <c r="P2578" s="8">
        <f t="shared" si="160"/>
        <v>0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1"/>
        <v>0</v>
      </c>
      <c r="P2579" s="8">
        <f t="shared" si="160"/>
        <v>0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1"/>
        <v>0</v>
      </c>
      <c r="P2580" s="8">
        <f t="shared" si="160"/>
        <v>0</v>
      </c>
      <c r="Q2580" t="s">
        <v>8336</v>
      </c>
      <c r="R2580" t="s">
        <v>8337</v>
      </c>
      <c r="S2580" s="12">
        <f t="shared" si="162"/>
        <v>42237.814571759256</v>
      </c>
      <c r="T2580" s="12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1"/>
        <v>0</v>
      </c>
      <c r="P2581" s="8">
        <f t="shared" si="160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1"/>
        <v>1</v>
      </c>
      <c r="P2582" s="8">
        <f t="shared" si="160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1"/>
        <v>11</v>
      </c>
      <c r="P2583" s="8">
        <f t="shared" si="160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1"/>
        <v>0</v>
      </c>
      <c r="P2584" s="8">
        <f t="shared" si="160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1"/>
        <v>1</v>
      </c>
      <c r="P2585" s="8">
        <f t="shared" si="160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1"/>
        <v>0</v>
      </c>
      <c r="P2586" s="8">
        <f t="shared" si="160"/>
        <v>0</v>
      </c>
      <c r="Q2586" t="s">
        <v>8336</v>
      </c>
      <c r="R2586" t="s">
        <v>8337</v>
      </c>
      <c r="S2586" s="12">
        <f t="shared" si="162"/>
        <v>42139.964918981474</v>
      </c>
      <c r="T2586" s="12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1"/>
        <v>0</v>
      </c>
      <c r="P2587" s="8">
        <f t="shared" si="160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1"/>
        <v>0</v>
      </c>
      <c r="P2588" s="8">
        <f t="shared" si="160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1"/>
        <v>2</v>
      </c>
      <c r="P2589" s="8">
        <f t="shared" si="160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1"/>
        <v>4</v>
      </c>
      <c r="P2590" s="8">
        <f t="shared" si="160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1"/>
        <v>0</v>
      </c>
      <c r="P2591" s="8">
        <f t="shared" si="160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1"/>
        <v>0</v>
      </c>
      <c r="P2592" s="8">
        <f t="shared" si="160"/>
        <v>0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1"/>
        <v>2</v>
      </c>
      <c r="P2593" s="8">
        <f t="shared" si="160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1"/>
        <v>0</v>
      </c>
      <c r="P2594" s="8">
        <f t="shared" si="160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1"/>
        <v>0</v>
      </c>
      <c r="P2595" s="8">
        <f t="shared" si="160"/>
        <v>0</v>
      </c>
      <c r="Q2595" t="s">
        <v>8336</v>
      </c>
      <c r="R2595" t="s">
        <v>8337</v>
      </c>
      <c r="S2595" s="12">
        <f t="shared" si="162"/>
        <v>42089.636874999997</v>
      </c>
      <c r="T2595" s="12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1"/>
        <v>0</v>
      </c>
      <c r="P2596" s="8">
        <f t="shared" si="160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1"/>
        <v>12</v>
      </c>
      <c r="P2597" s="8">
        <f t="shared" si="160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1"/>
        <v>24</v>
      </c>
      <c r="P2598" s="8">
        <f t="shared" si="160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1"/>
        <v>6</v>
      </c>
      <c r="P2599" s="8">
        <f t="shared" si="160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1"/>
        <v>39</v>
      </c>
      <c r="P2600" s="8">
        <f t="shared" si="160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1"/>
        <v>1</v>
      </c>
      <c r="P2601" s="8">
        <f t="shared" si="160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1"/>
        <v>7</v>
      </c>
      <c r="P2602" s="8">
        <f t="shared" si="160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1"/>
        <v>661</v>
      </c>
      <c r="P2603" s="8">
        <f t="shared" si="160"/>
        <v>21.900662251655628</v>
      </c>
      <c r="Q2603" t="s">
        <v>8319</v>
      </c>
      <c r="R2603" t="s">
        <v>8355</v>
      </c>
      <c r="S2603" s="12">
        <f t="shared" si="162"/>
        <v>41150.693854166668</v>
      </c>
      <c r="T2603" s="12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1"/>
        <v>326</v>
      </c>
      <c r="P2604" s="8">
        <f t="shared" si="160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1"/>
        <v>101</v>
      </c>
      <c r="P2605" s="8">
        <f t="shared" si="160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1"/>
        <v>104</v>
      </c>
      <c r="P2606" s="8">
        <f t="shared" si="160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1"/>
        <v>107</v>
      </c>
      <c r="P2607" s="8">
        <f t="shared" si="160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1"/>
        <v>110</v>
      </c>
      <c r="P2608" s="8">
        <f t="shared" si="160"/>
        <v>31.444155844155844</v>
      </c>
      <c r="Q2608" t="s">
        <v>8319</v>
      </c>
      <c r="R2608" t="s">
        <v>8355</v>
      </c>
      <c r="S2608" s="12">
        <f t="shared" si="162"/>
        <v>41726.504421296289</v>
      </c>
      <c r="T2608" s="12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1"/>
        <v>408</v>
      </c>
      <c r="P2609" s="8">
        <f t="shared" si="160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1"/>
        <v>224</v>
      </c>
      <c r="P2610" s="8">
        <f t="shared" si="160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1"/>
        <v>304</v>
      </c>
      <c r="P2611" s="8">
        <f t="shared" si="160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1"/>
        <v>141</v>
      </c>
      <c r="P2612" s="8">
        <f t="shared" si="160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1"/>
        <v>2791</v>
      </c>
      <c r="P2613" s="8">
        <f t="shared" si="160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1"/>
        <v>172</v>
      </c>
      <c r="P2614" s="8">
        <f t="shared" si="160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1"/>
        <v>101</v>
      </c>
      <c r="P2615" s="8">
        <f t="shared" si="160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1"/>
        <v>102</v>
      </c>
      <c r="P2616" s="8">
        <f t="shared" si="160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1"/>
        <v>170</v>
      </c>
      <c r="P2617" s="8">
        <f t="shared" si="160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1"/>
        <v>115</v>
      </c>
      <c r="P2618" s="8">
        <f t="shared" si="160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1"/>
        <v>878</v>
      </c>
      <c r="P2619" s="8">
        <f t="shared" si="160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1"/>
        <v>105</v>
      </c>
      <c r="P2620" s="8">
        <f t="shared" si="160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1"/>
        <v>188</v>
      </c>
      <c r="P2621" s="8">
        <f t="shared" si="160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1"/>
        <v>144</v>
      </c>
      <c r="P2622" s="8">
        <f t="shared" si="160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1"/>
        <v>146</v>
      </c>
      <c r="P2623" s="8">
        <f t="shared" si="160"/>
        <v>47.058064516129029</v>
      </c>
      <c r="Q2623" t="s">
        <v>8319</v>
      </c>
      <c r="R2623" t="s">
        <v>8355</v>
      </c>
      <c r="S2623" s="12">
        <f t="shared" si="162"/>
        <v>42115.539212962962</v>
      </c>
      <c r="T2623" s="12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1"/>
        <v>131</v>
      </c>
      <c r="P2624" s="8">
        <f t="shared" si="160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1"/>
        <v>114</v>
      </c>
      <c r="P2625" s="8">
        <f t="shared" si="160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1"/>
        <v>1379</v>
      </c>
      <c r="P2626" s="8">
        <f t="shared" ref="P2626:P2689" si="164">IF(L2626=0,0,E2626/L2626)</f>
        <v>31.820544982698959</v>
      </c>
      <c r="Q2626" t="s">
        <v>8319</v>
      </c>
      <c r="R2626" t="s">
        <v>8355</v>
      </c>
      <c r="S2626" s="12">
        <f t="shared" si="162"/>
        <v>41144.213217592587</v>
      </c>
      <c r="T2626" s="12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5">ROUND(100*E2627/D2627,0)</f>
        <v>956</v>
      </c>
      <c r="P2627" s="8">
        <f t="shared" si="164"/>
        <v>27.576923076923077</v>
      </c>
      <c r="Q2627" t="s">
        <v>8319</v>
      </c>
      <c r="R2627" t="s">
        <v>8355</v>
      </c>
      <c r="S2627" s="12">
        <f t="shared" ref="S2627:S2690" si="166">(J2627/86400)+25569+(-5/24)</f>
        <v>42658.601944444446</v>
      </c>
      <c r="T2627" s="12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5"/>
        <v>112</v>
      </c>
      <c r="P2628" s="8">
        <f t="shared" si="164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5"/>
        <v>647</v>
      </c>
      <c r="P2629" s="8">
        <f t="shared" si="164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5"/>
        <v>110</v>
      </c>
      <c r="P2630" s="8">
        <f t="shared" si="164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5"/>
        <v>128</v>
      </c>
      <c r="P2631" s="8">
        <f t="shared" si="164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5"/>
        <v>158</v>
      </c>
      <c r="P2632" s="8">
        <f t="shared" si="164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5"/>
        <v>115</v>
      </c>
      <c r="P2633" s="8">
        <f t="shared" si="164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5"/>
        <v>137</v>
      </c>
      <c r="P2634" s="8">
        <f t="shared" si="164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5"/>
        <v>355</v>
      </c>
      <c r="P2635" s="8">
        <f t="shared" si="164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5"/>
        <v>106</v>
      </c>
      <c r="P2636" s="8">
        <f t="shared" si="164"/>
        <v>39.44</v>
      </c>
      <c r="Q2636" t="s">
        <v>8319</v>
      </c>
      <c r="R2636" t="s">
        <v>8355</v>
      </c>
      <c r="S2636" s="12">
        <f t="shared" si="166"/>
        <v>42612.448159722218</v>
      </c>
      <c r="T2636" s="12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5"/>
        <v>100</v>
      </c>
      <c r="P2637" s="8">
        <f t="shared" si="164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5"/>
        <v>187</v>
      </c>
      <c r="P2638" s="8">
        <f t="shared" si="164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5"/>
        <v>166</v>
      </c>
      <c r="P2639" s="8">
        <f t="shared" si="164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5"/>
        <v>102</v>
      </c>
      <c r="P2640" s="8">
        <f t="shared" si="164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5"/>
        <v>164</v>
      </c>
      <c r="P2641" s="8">
        <f t="shared" si="164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5"/>
        <v>106</v>
      </c>
      <c r="P2642" s="8">
        <f t="shared" si="164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5"/>
        <v>1</v>
      </c>
      <c r="P2643" s="8">
        <f t="shared" si="164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5"/>
        <v>0</v>
      </c>
      <c r="P2644" s="8">
        <f t="shared" si="164"/>
        <v>0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5"/>
        <v>34</v>
      </c>
      <c r="P2645" s="8">
        <f t="shared" si="164"/>
        <v>223.58248500999335</v>
      </c>
      <c r="Q2645" t="s">
        <v>8319</v>
      </c>
      <c r="R2645" t="s">
        <v>8355</v>
      </c>
      <c r="S2645" s="12">
        <f t="shared" si="166"/>
        <v>42689.374016203707</v>
      </c>
      <c r="T2645" s="12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5"/>
        <v>2</v>
      </c>
      <c r="P2646" s="8">
        <f t="shared" si="164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5"/>
        <v>11</v>
      </c>
      <c r="P2647" s="8">
        <f t="shared" si="164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5"/>
        <v>8</v>
      </c>
      <c r="P2648" s="8">
        <f t="shared" si="164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5"/>
        <v>1</v>
      </c>
      <c r="P2649" s="8">
        <f t="shared" si="164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5"/>
        <v>1</v>
      </c>
      <c r="P2650" s="8">
        <f t="shared" si="164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5"/>
        <v>0</v>
      </c>
      <c r="P2651" s="8">
        <f t="shared" si="164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5"/>
        <v>1</v>
      </c>
      <c r="P2652" s="8">
        <f t="shared" si="164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5"/>
        <v>2</v>
      </c>
      <c r="P2653" s="8">
        <f t="shared" si="164"/>
        <v>307.8235294117647</v>
      </c>
      <c r="Q2653" t="s">
        <v>8319</v>
      </c>
      <c r="R2653" t="s">
        <v>8355</v>
      </c>
      <c r="S2653" s="12">
        <f t="shared" si="166"/>
        <v>42327.597326388888</v>
      </c>
      <c r="T2653" s="12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5"/>
        <v>1</v>
      </c>
      <c r="P2654" s="8">
        <f t="shared" si="164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5"/>
        <v>12</v>
      </c>
      <c r="P2655" s="8">
        <f t="shared" si="164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5"/>
        <v>0</v>
      </c>
      <c r="P2656" s="8">
        <f t="shared" si="164"/>
        <v>8.5</v>
      </c>
      <c r="Q2656" t="s">
        <v>8319</v>
      </c>
      <c r="R2656" t="s">
        <v>8355</v>
      </c>
      <c r="S2656" s="12">
        <f t="shared" si="166"/>
        <v>42055.392662037033</v>
      </c>
      <c r="T2656" s="12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5"/>
        <v>21</v>
      </c>
      <c r="P2657" s="8">
        <f t="shared" si="164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5"/>
        <v>11</v>
      </c>
      <c r="P2658" s="8">
        <f t="shared" si="164"/>
        <v>112.86184210526316</v>
      </c>
      <c r="Q2658" t="s">
        <v>8319</v>
      </c>
      <c r="R2658" t="s">
        <v>8355</v>
      </c>
      <c r="S2658" s="12">
        <f t="shared" si="166"/>
        <v>42767.480185185188</v>
      </c>
      <c r="T2658" s="12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5"/>
        <v>19</v>
      </c>
      <c r="P2659" s="8">
        <f t="shared" si="164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5"/>
        <v>0</v>
      </c>
      <c r="P2660" s="8">
        <f t="shared" si="164"/>
        <v>22.75</v>
      </c>
      <c r="Q2660" t="s">
        <v>8319</v>
      </c>
      <c r="R2660" t="s">
        <v>8355</v>
      </c>
      <c r="S2660" s="12">
        <f t="shared" si="166"/>
        <v>42551.675856481474</v>
      </c>
      <c r="T2660" s="12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5"/>
        <v>3</v>
      </c>
      <c r="P2661" s="8">
        <f t="shared" si="164"/>
        <v>133.30000000000001</v>
      </c>
      <c r="Q2661" t="s">
        <v>8319</v>
      </c>
      <c r="R2661" t="s">
        <v>8355</v>
      </c>
      <c r="S2661" s="12">
        <f t="shared" si="166"/>
        <v>42081.861226851848</v>
      </c>
      <c r="T2661" s="12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5"/>
        <v>0</v>
      </c>
      <c r="P2662" s="8">
        <f t="shared" si="164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5"/>
        <v>103</v>
      </c>
      <c r="P2663" s="8">
        <f t="shared" si="164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5"/>
        <v>107</v>
      </c>
      <c r="P2664" s="8">
        <f t="shared" si="164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5"/>
        <v>105</v>
      </c>
      <c r="P2665" s="8">
        <f t="shared" si="164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5"/>
        <v>103</v>
      </c>
      <c r="P2666" s="8">
        <f t="shared" si="164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5"/>
        <v>123</v>
      </c>
      <c r="P2667" s="8">
        <f t="shared" si="164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5"/>
        <v>159</v>
      </c>
      <c r="P2668" s="8">
        <f t="shared" si="164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5"/>
        <v>111</v>
      </c>
      <c r="P2669" s="8">
        <f t="shared" si="164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5"/>
        <v>171</v>
      </c>
      <c r="P2670" s="8">
        <f t="shared" si="164"/>
        <v>60.964285714285715</v>
      </c>
      <c r="Q2670" t="s">
        <v>8319</v>
      </c>
      <c r="R2670" t="s">
        <v>8356</v>
      </c>
      <c r="S2670" s="12">
        <f t="shared" si="166"/>
        <v>42275.380381944444</v>
      </c>
      <c r="T2670" s="12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5"/>
        <v>125</v>
      </c>
      <c r="P2671" s="8">
        <f t="shared" si="164"/>
        <v>91</v>
      </c>
      <c r="Q2671" t="s">
        <v>8319</v>
      </c>
      <c r="R2671" t="s">
        <v>8356</v>
      </c>
      <c r="S2671" s="12">
        <f t="shared" si="166"/>
        <v>42318.827499999992</v>
      </c>
      <c r="T2671" s="12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5"/>
        <v>6</v>
      </c>
      <c r="P2672" s="8">
        <f t="shared" si="164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5"/>
        <v>11</v>
      </c>
      <c r="P2673" s="8">
        <f t="shared" si="164"/>
        <v>33.761904761904759</v>
      </c>
      <c r="Q2673" t="s">
        <v>8319</v>
      </c>
      <c r="R2673" t="s">
        <v>8356</v>
      </c>
      <c r="S2673" s="12">
        <f t="shared" si="166"/>
        <v>41962.54069444444</v>
      </c>
      <c r="T2673" s="12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5"/>
        <v>33</v>
      </c>
      <c r="P2674" s="8">
        <f t="shared" si="164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5"/>
        <v>28</v>
      </c>
      <c r="P2675" s="8">
        <f t="shared" si="164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5"/>
        <v>63</v>
      </c>
      <c r="P2676" s="8">
        <f t="shared" si="164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5"/>
        <v>8</v>
      </c>
      <c r="P2677" s="8">
        <f t="shared" si="164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5"/>
        <v>50</v>
      </c>
      <c r="P2678" s="8">
        <f t="shared" si="164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5"/>
        <v>18</v>
      </c>
      <c r="P2679" s="8">
        <f t="shared" si="164"/>
        <v>126.48148148148148</v>
      </c>
      <c r="Q2679" t="s">
        <v>8319</v>
      </c>
      <c r="R2679" t="s">
        <v>8356</v>
      </c>
      <c r="S2679" s="12">
        <f t="shared" si="166"/>
        <v>41792.821099537039</v>
      </c>
      <c r="T2679" s="12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5"/>
        <v>0</v>
      </c>
      <c r="P2680" s="8">
        <f t="shared" si="164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5"/>
        <v>0</v>
      </c>
      <c r="P2681" s="8">
        <f t="shared" si="164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5"/>
        <v>1</v>
      </c>
      <c r="P2682" s="8">
        <f t="shared" si="164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5"/>
        <v>1</v>
      </c>
      <c r="P2683" s="8">
        <f t="shared" si="164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5"/>
        <v>28</v>
      </c>
      <c r="P2684" s="8">
        <f t="shared" si="164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5"/>
        <v>0</v>
      </c>
      <c r="P2685" s="8">
        <f t="shared" si="164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5"/>
        <v>1</v>
      </c>
      <c r="P2686" s="8">
        <f t="shared" si="164"/>
        <v>200</v>
      </c>
      <c r="Q2686" t="s">
        <v>8336</v>
      </c>
      <c r="R2686" t="s">
        <v>8337</v>
      </c>
      <c r="S2686" s="12">
        <f t="shared" si="166"/>
        <v>41820.706307870372</v>
      </c>
      <c r="T2686" s="12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5"/>
        <v>0</v>
      </c>
      <c r="P2687" s="8">
        <f t="shared" si="164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5"/>
        <v>0</v>
      </c>
      <c r="P2688" s="8">
        <f t="shared" si="164"/>
        <v>0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5"/>
        <v>0</v>
      </c>
      <c r="P2689" s="8">
        <f t="shared" si="164"/>
        <v>0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5"/>
        <v>0</v>
      </c>
      <c r="P2690" s="8">
        <f t="shared" ref="P2690:P2753" si="168">IF(L2690=0,0,E2690/L2690)</f>
        <v>5.2857142857142856</v>
      </c>
      <c r="Q2690" t="s">
        <v>8336</v>
      </c>
      <c r="R2690" t="s">
        <v>8337</v>
      </c>
      <c r="S2690" s="12">
        <f t="shared" si="166"/>
        <v>42027.910532407404</v>
      </c>
      <c r="T2690" s="12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9">ROUND(100*E2691/D2691,0)</f>
        <v>0</v>
      </c>
      <c r="P2691" s="8">
        <f t="shared" si="168"/>
        <v>1</v>
      </c>
      <c r="Q2691" t="s">
        <v>8336</v>
      </c>
      <c r="R2691" t="s">
        <v>8337</v>
      </c>
      <c r="S2691" s="12">
        <f t="shared" ref="S2691:S2754" si="170">(J2691/86400)+25569+(-5/24)</f>
        <v>42551.75335648148</v>
      </c>
      <c r="T2691" s="12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9"/>
        <v>11</v>
      </c>
      <c r="P2692" s="8">
        <f t="shared" si="168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9"/>
        <v>0</v>
      </c>
      <c r="P2693" s="8">
        <f t="shared" si="168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9"/>
        <v>1</v>
      </c>
      <c r="P2694" s="8">
        <f t="shared" si="168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9"/>
        <v>1</v>
      </c>
      <c r="P2695" s="8">
        <f t="shared" si="168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9"/>
        <v>0</v>
      </c>
      <c r="P2696" s="8">
        <f t="shared" si="168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9"/>
        <v>0</v>
      </c>
      <c r="P2697" s="8">
        <f t="shared" si="168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9"/>
        <v>6</v>
      </c>
      <c r="P2698" s="8">
        <f t="shared" si="168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9"/>
        <v>26</v>
      </c>
      <c r="P2699" s="8">
        <f t="shared" si="168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9"/>
        <v>0</v>
      </c>
      <c r="P2700" s="8">
        <f t="shared" si="168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9"/>
        <v>0</v>
      </c>
      <c r="P2701" s="8">
        <f t="shared" si="168"/>
        <v>0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9"/>
        <v>1</v>
      </c>
      <c r="P2702" s="8">
        <f t="shared" si="168"/>
        <v>17.5</v>
      </c>
      <c r="Q2702" t="s">
        <v>8336</v>
      </c>
      <c r="R2702" t="s">
        <v>8337</v>
      </c>
      <c r="S2702" s="12">
        <f t="shared" si="170"/>
        <v>41870.666342592587</v>
      </c>
      <c r="T2702" s="12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46</v>
      </c>
      <c r="P2703" s="8">
        <f t="shared" si="168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34</v>
      </c>
      <c r="P2704" s="8">
        <f t="shared" si="168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104</v>
      </c>
      <c r="P2705" s="8">
        <f t="shared" si="168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</v>
      </c>
      <c r="P2706" s="8">
        <f t="shared" si="168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11</v>
      </c>
      <c r="P2707" s="8">
        <f t="shared" si="168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9"/>
        <v>112</v>
      </c>
      <c r="P2708" s="8">
        <f t="shared" si="168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9"/>
        <v>351</v>
      </c>
      <c r="P2709" s="8">
        <f t="shared" si="168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9"/>
        <v>233</v>
      </c>
      <c r="P2710" s="8">
        <f t="shared" si="168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9"/>
        <v>102</v>
      </c>
      <c r="P2711" s="8">
        <f t="shared" si="168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9"/>
        <v>154</v>
      </c>
      <c r="P2712" s="8">
        <f t="shared" si="168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9"/>
        <v>101</v>
      </c>
      <c r="P2713" s="8">
        <f t="shared" si="168"/>
        <v>53.945205479452056</v>
      </c>
      <c r="Q2713" t="s">
        <v>8317</v>
      </c>
      <c r="R2713" t="s">
        <v>8357</v>
      </c>
      <c r="S2713" s="12">
        <f t="shared" si="170"/>
        <v>41780.536921296291</v>
      </c>
      <c r="T2713" s="12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9"/>
        <v>131</v>
      </c>
      <c r="P2714" s="8">
        <f t="shared" si="168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9"/>
        <v>102</v>
      </c>
      <c r="P2715" s="8">
        <f t="shared" si="168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9"/>
        <v>116</v>
      </c>
      <c r="P2716" s="8">
        <f t="shared" si="168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9"/>
        <v>265</v>
      </c>
      <c r="P2717" s="8">
        <f t="shared" si="168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9"/>
        <v>120</v>
      </c>
      <c r="P2718" s="8">
        <f t="shared" si="168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9"/>
        <v>120</v>
      </c>
      <c r="P2719" s="8">
        <f t="shared" si="168"/>
        <v>92.387692307692305</v>
      </c>
      <c r="Q2719" t="s">
        <v>8317</v>
      </c>
      <c r="R2719" t="s">
        <v>8357</v>
      </c>
      <c r="S2719" s="12">
        <f t="shared" si="170"/>
        <v>41934.706585648142</v>
      </c>
      <c r="T2719" s="12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9"/>
        <v>104</v>
      </c>
      <c r="P2720" s="8">
        <f t="shared" si="168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9"/>
        <v>109</v>
      </c>
      <c r="P2721" s="8">
        <f t="shared" si="168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9"/>
        <v>118</v>
      </c>
      <c r="P2722" s="8">
        <f t="shared" si="168"/>
        <v>170.69942196531792</v>
      </c>
      <c r="Q2722" t="s">
        <v>8317</v>
      </c>
      <c r="R2722" t="s">
        <v>8357</v>
      </c>
      <c r="S2722" s="12">
        <f t="shared" si="170"/>
        <v>42655.257557870369</v>
      </c>
      <c r="T2722" s="12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9"/>
        <v>1462</v>
      </c>
      <c r="P2723" s="8">
        <f t="shared" si="168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9"/>
        <v>253</v>
      </c>
      <c r="P2724" s="8">
        <f t="shared" si="168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9"/>
        <v>140</v>
      </c>
      <c r="P2725" s="8">
        <f t="shared" si="168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9"/>
        <v>297</v>
      </c>
      <c r="P2726" s="8">
        <f t="shared" si="168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9"/>
        <v>145</v>
      </c>
      <c r="P2727" s="8">
        <f t="shared" si="168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9"/>
        <v>106</v>
      </c>
      <c r="P2728" s="8">
        <f t="shared" si="168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9"/>
        <v>493</v>
      </c>
      <c r="P2729" s="8">
        <f t="shared" si="168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9"/>
        <v>202</v>
      </c>
      <c r="P2730" s="8">
        <f t="shared" si="168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9"/>
        <v>104</v>
      </c>
      <c r="P2731" s="8">
        <f t="shared" si="168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9"/>
        <v>170</v>
      </c>
      <c r="P2732" s="8">
        <f t="shared" si="168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9"/>
        <v>104</v>
      </c>
      <c r="P2733" s="8">
        <f t="shared" si="168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9"/>
        <v>118</v>
      </c>
      <c r="P2734" s="8">
        <f t="shared" si="168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9"/>
        <v>108</v>
      </c>
      <c r="P2735" s="8">
        <f t="shared" si="168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9"/>
        <v>2260300</v>
      </c>
      <c r="P2736" s="8">
        <f t="shared" si="168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9"/>
        <v>978</v>
      </c>
      <c r="P2737" s="8">
        <f t="shared" si="168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9"/>
        <v>123</v>
      </c>
      <c r="P2738" s="8">
        <f t="shared" si="168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9"/>
        <v>246</v>
      </c>
      <c r="P2739" s="8">
        <f t="shared" si="168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9"/>
        <v>148</v>
      </c>
      <c r="P2740" s="8">
        <f t="shared" si="168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9"/>
        <v>384</v>
      </c>
      <c r="P2741" s="8">
        <f t="shared" si="168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9"/>
        <v>103</v>
      </c>
      <c r="P2742" s="8">
        <f t="shared" si="168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9"/>
        <v>0</v>
      </c>
      <c r="P2743" s="8">
        <f t="shared" si="168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9"/>
        <v>29</v>
      </c>
      <c r="P2744" s="8">
        <f t="shared" si="168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9"/>
        <v>0</v>
      </c>
      <c r="P2745" s="8">
        <f t="shared" si="168"/>
        <v>0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9"/>
        <v>5</v>
      </c>
      <c r="P2746" s="8">
        <f t="shared" si="168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9"/>
        <v>22</v>
      </c>
      <c r="P2747" s="8">
        <f t="shared" si="168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9"/>
        <v>27</v>
      </c>
      <c r="P2748" s="8">
        <f t="shared" si="168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9"/>
        <v>28</v>
      </c>
      <c r="P2749" s="8">
        <f t="shared" si="168"/>
        <v>35</v>
      </c>
      <c r="Q2749" t="s">
        <v>8322</v>
      </c>
      <c r="R2749" t="s">
        <v>8358</v>
      </c>
      <c r="S2749" s="12">
        <f t="shared" si="170"/>
        <v>41044.439780092587</v>
      </c>
      <c r="T2749" s="12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9"/>
        <v>1</v>
      </c>
      <c r="P2750" s="8">
        <f t="shared" si="168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9"/>
        <v>1</v>
      </c>
      <c r="P2751" s="8">
        <f t="shared" si="168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9"/>
        <v>0</v>
      </c>
      <c r="P2752" s="8">
        <f t="shared" si="168"/>
        <v>0</v>
      </c>
      <c r="Q2752" t="s">
        <v>8322</v>
      </c>
      <c r="R2752" t="s">
        <v>8358</v>
      </c>
      <c r="S2752" s="12">
        <f t="shared" si="170"/>
        <v>41078.691493055558</v>
      </c>
      <c r="T2752" s="12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9"/>
        <v>0</v>
      </c>
      <c r="P2753" s="8">
        <f t="shared" si="168"/>
        <v>0</v>
      </c>
      <c r="Q2753" t="s">
        <v>8322</v>
      </c>
      <c r="R2753" t="s">
        <v>8358</v>
      </c>
      <c r="S2753" s="12">
        <f t="shared" si="170"/>
        <v>41747.678726851846</v>
      </c>
      <c r="T2753" s="12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9"/>
        <v>11</v>
      </c>
      <c r="P2754" s="8">
        <f t="shared" ref="P2754:P2817" si="172">IF(L2754=0,0,E2754/L2754)</f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3">ROUND(100*E2755/D2755,0)</f>
        <v>19</v>
      </c>
      <c r="P2755" s="8">
        <f t="shared" si="172"/>
        <v>47.5</v>
      </c>
      <c r="Q2755" t="s">
        <v>8322</v>
      </c>
      <c r="R2755" t="s">
        <v>8358</v>
      </c>
      <c r="S2755" s="12">
        <f t="shared" ref="S2755:S2818" si="174">(J2755/86400)+25569+(-5/24)</f>
        <v>41117.692395833328</v>
      </c>
      <c r="T2755" s="12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3"/>
        <v>0</v>
      </c>
      <c r="P2756" s="8">
        <f t="shared" si="172"/>
        <v>0</v>
      </c>
      <c r="Q2756" t="s">
        <v>8322</v>
      </c>
      <c r="R2756" t="s">
        <v>8358</v>
      </c>
      <c r="S2756" s="12">
        <f t="shared" si="174"/>
        <v>41863.427673611106</v>
      </c>
      <c r="T2756" s="12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3"/>
        <v>52</v>
      </c>
      <c r="P2757" s="8">
        <f t="shared" si="172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3"/>
        <v>10</v>
      </c>
      <c r="P2758" s="8">
        <f t="shared" si="172"/>
        <v>31.757575757575758</v>
      </c>
      <c r="Q2758" t="s">
        <v>8322</v>
      </c>
      <c r="R2758" t="s">
        <v>8358</v>
      </c>
      <c r="S2758" s="12">
        <f t="shared" si="174"/>
        <v>41620.692141203697</v>
      </c>
      <c r="T2758" s="12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3"/>
        <v>1</v>
      </c>
      <c r="P2759" s="8">
        <f t="shared" si="172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3"/>
        <v>12</v>
      </c>
      <c r="P2760" s="8">
        <f t="shared" si="172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3"/>
        <v>11</v>
      </c>
      <c r="P2761" s="8">
        <f t="shared" si="172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3"/>
        <v>0</v>
      </c>
      <c r="P2762" s="8">
        <f t="shared" si="172"/>
        <v>0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3"/>
        <v>1</v>
      </c>
      <c r="P2763" s="8">
        <f t="shared" si="172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3"/>
        <v>1</v>
      </c>
      <c r="P2764" s="8">
        <f t="shared" si="172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3"/>
        <v>0</v>
      </c>
      <c r="P2765" s="8">
        <f t="shared" si="172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3"/>
        <v>1</v>
      </c>
      <c r="P2766" s="8">
        <f t="shared" si="172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3"/>
        <v>0</v>
      </c>
      <c r="P2767" s="8">
        <f t="shared" si="172"/>
        <v>0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3"/>
        <v>2</v>
      </c>
      <c r="P2768" s="8">
        <f t="shared" si="172"/>
        <v>25</v>
      </c>
      <c r="Q2768" t="s">
        <v>8322</v>
      </c>
      <c r="R2768" t="s">
        <v>8358</v>
      </c>
      <c r="S2768" s="12">
        <f t="shared" si="174"/>
        <v>40736.459699074076</v>
      </c>
      <c r="T2768" s="12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3"/>
        <v>1</v>
      </c>
      <c r="P2769" s="8">
        <f t="shared" si="172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3"/>
        <v>14</v>
      </c>
      <c r="P2770" s="8">
        <f t="shared" si="172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3"/>
        <v>0</v>
      </c>
      <c r="P2771" s="8">
        <f t="shared" si="172"/>
        <v>1</v>
      </c>
      <c r="Q2771" t="s">
        <v>8322</v>
      </c>
      <c r="R2771" t="s">
        <v>8358</v>
      </c>
      <c r="S2771" s="12">
        <f t="shared" si="174"/>
        <v>41745.617939814816</v>
      </c>
      <c r="T2771" s="12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3"/>
        <v>10</v>
      </c>
      <c r="P2772" s="8">
        <f t="shared" si="172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3"/>
        <v>0</v>
      </c>
      <c r="P2773" s="8">
        <f t="shared" si="172"/>
        <v>0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3"/>
        <v>0</v>
      </c>
      <c r="P2774" s="8">
        <f t="shared" si="172"/>
        <v>0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3"/>
        <v>0</v>
      </c>
      <c r="P2775" s="8">
        <f t="shared" si="172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3"/>
        <v>14</v>
      </c>
      <c r="P2776" s="8">
        <f t="shared" si="172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3"/>
        <v>3</v>
      </c>
      <c r="P2777" s="8">
        <f t="shared" si="172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3"/>
        <v>8</v>
      </c>
      <c r="P2778" s="8">
        <f t="shared" si="172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3"/>
        <v>0</v>
      </c>
      <c r="P2779" s="8">
        <f t="shared" si="172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3"/>
        <v>26</v>
      </c>
      <c r="P2780" s="8">
        <f t="shared" si="172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3"/>
        <v>2</v>
      </c>
      <c r="P2781" s="8">
        <f t="shared" si="172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3"/>
        <v>0</v>
      </c>
      <c r="P2782" s="8">
        <f t="shared" si="172"/>
        <v>0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3"/>
        <v>105</v>
      </c>
      <c r="P2783" s="8">
        <f t="shared" si="172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3"/>
        <v>120</v>
      </c>
      <c r="P2784" s="8">
        <f t="shared" si="172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3"/>
        <v>115</v>
      </c>
      <c r="P2785" s="8">
        <f t="shared" si="172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3"/>
        <v>119</v>
      </c>
      <c r="P2786" s="8">
        <f t="shared" si="172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3"/>
        <v>105</v>
      </c>
      <c r="P2787" s="8">
        <f t="shared" si="172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3"/>
        <v>118</v>
      </c>
      <c r="P2788" s="8">
        <f t="shared" si="172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3"/>
        <v>120</v>
      </c>
      <c r="P2789" s="8">
        <f t="shared" si="172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3"/>
        <v>103</v>
      </c>
      <c r="P2790" s="8">
        <f t="shared" si="172"/>
        <v>102.5</v>
      </c>
      <c r="Q2790" t="s">
        <v>8317</v>
      </c>
      <c r="R2790" t="s">
        <v>8318</v>
      </c>
      <c r="S2790" s="12">
        <f t="shared" si="174"/>
        <v>42550.49355324074</v>
      </c>
      <c r="T2790" s="12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3"/>
        <v>101</v>
      </c>
      <c r="P2791" s="8">
        <f t="shared" si="172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3"/>
        <v>105</v>
      </c>
      <c r="P2792" s="8">
        <f t="shared" si="172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3"/>
        <v>103</v>
      </c>
      <c r="P2793" s="8">
        <f t="shared" si="172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3"/>
        <v>108</v>
      </c>
      <c r="P2794" s="8">
        <f t="shared" si="172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3"/>
        <v>111</v>
      </c>
      <c r="P2795" s="8">
        <f t="shared" si="172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3"/>
        <v>150</v>
      </c>
      <c r="P2796" s="8">
        <f t="shared" si="172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3"/>
        <v>104</v>
      </c>
      <c r="P2797" s="8">
        <f t="shared" si="172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3"/>
        <v>116</v>
      </c>
      <c r="P2798" s="8">
        <f t="shared" si="172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3"/>
        <v>103</v>
      </c>
      <c r="P2799" s="8">
        <f t="shared" si="172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3"/>
        <v>101</v>
      </c>
      <c r="P2800" s="8">
        <f t="shared" si="172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3"/>
        <v>117</v>
      </c>
      <c r="P2801" s="8">
        <f t="shared" si="172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3"/>
        <v>133</v>
      </c>
      <c r="P2802" s="8">
        <f t="shared" si="172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3"/>
        <v>133</v>
      </c>
      <c r="P2803" s="8">
        <f t="shared" si="172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3"/>
        <v>102</v>
      </c>
      <c r="P2804" s="8">
        <f t="shared" si="172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3"/>
        <v>128</v>
      </c>
      <c r="P2805" s="8">
        <f t="shared" si="172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3"/>
        <v>115</v>
      </c>
      <c r="P2806" s="8">
        <f t="shared" si="172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3"/>
        <v>110</v>
      </c>
      <c r="P2807" s="8">
        <f t="shared" si="172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3"/>
        <v>112</v>
      </c>
      <c r="P2808" s="8">
        <f t="shared" si="172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3"/>
        <v>126</v>
      </c>
      <c r="P2809" s="8">
        <f t="shared" si="172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3"/>
        <v>100</v>
      </c>
      <c r="P2810" s="8">
        <f t="shared" si="172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3"/>
        <v>102</v>
      </c>
      <c r="P2811" s="8">
        <f t="shared" si="172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3"/>
        <v>108</v>
      </c>
      <c r="P2812" s="8">
        <f t="shared" si="172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3"/>
        <v>100</v>
      </c>
      <c r="P2813" s="8">
        <f t="shared" si="172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3"/>
        <v>113</v>
      </c>
      <c r="P2814" s="8">
        <f t="shared" si="172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3"/>
        <v>128</v>
      </c>
      <c r="P2815" s="8">
        <f t="shared" si="172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3"/>
        <v>108</v>
      </c>
      <c r="P2816" s="8">
        <f t="shared" si="172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3"/>
        <v>242</v>
      </c>
      <c r="P2817" s="8">
        <f t="shared" si="172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3"/>
        <v>142</v>
      </c>
      <c r="P2818" s="8">
        <f t="shared" ref="P2818:P2881" si="176">IF(L2818=0,0,E2818/L2818)</f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7">ROUND(100*E2819/D2819,0)</f>
        <v>130</v>
      </c>
      <c r="P2819" s="8">
        <f t="shared" si="176"/>
        <v>23.636363636363637</v>
      </c>
      <c r="Q2819" t="s">
        <v>8317</v>
      </c>
      <c r="R2819" t="s">
        <v>8318</v>
      </c>
      <c r="S2819" s="12">
        <f t="shared" ref="S2819:S2882" si="178">(J2819/86400)+25569+(-5/24)</f>
        <v>42023.42664351852</v>
      </c>
      <c r="T2819" s="12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7"/>
        <v>106</v>
      </c>
      <c r="P2820" s="8">
        <f t="shared" si="176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7"/>
        <v>105</v>
      </c>
      <c r="P2821" s="8">
        <f t="shared" si="176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7"/>
        <v>136</v>
      </c>
      <c r="P2822" s="8">
        <f t="shared" si="176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7"/>
        <v>100</v>
      </c>
      <c r="P2823" s="8">
        <f t="shared" si="176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7"/>
        <v>100</v>
      </c>
      <c r="P2824" s="8">
        <f t="shared" si="176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7"/>
        <v>124</v>
      </c>
      <c r="P2825" s="8">
        <f t="shared" si="176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7"/>
        <v>117</v>
      </c>
      <c r="P2826" s="8">
        <f t="shared" si="176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7"/>
        <v>103</v>
      </c>
      <c r="P2827" s="8">
        <f t="shared" si="176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7"/>
        <v>108</v>
      </c>
      <c r="P2828" s="8">
        <f t="shared" si="176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7"/>
        <v>120</v>
      </c>
      <c r="P2829" s="8">
        <f t="shared" si="176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7"/>
        <v>100</v>
      </c>
      <c r="P2830" s="8">
        <f t="shared" si="176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7"/>
        <v>107</v>
      </c>
      <c r="P2831" s="8">
        <f t="shared" si="176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7"/>
        <v>100</v>
      </c>
      <c r="P2832" s="8">
        <f t="shared" si="176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7"/>
        <v>111</v>
      </c>
      <c r="P2833" s="8">
        <f t="shared" si="176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7"/>
        <v>115</v>
      </c>
      <c r="P2834" s="8">
        <f t="shared" si="176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7"/>
        <v>108</v>
      </c>
      <c r="P2835" s="8">
        <f t="shared" si="176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7"/>
        <v>170</v>
      </c>
      <c r="P2836" s="8">
        <f t="shared" si="176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7"/>
        <v>187</v>
      </c>
      <c r="P2837" s="8">
        <f t="shared" si="176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7"/>
        <v>108</v>
      </c>
      <c r="P2838" s="8">
        <f t="shared" si="176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7"/>
        <v>100</v>
      </c>
      <c r="P2839" s="8">
        <f t="shared" si="176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7"/>
        <v>120</v>
      </c>
      <c r="P2840" s="8">
        <f t="shared" si="176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7"/>
        <v>111</v>
      </c>
      <c r="P2841" s="8">
        <f t="shared" si="176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7"/>
        <v>104</v>
      </c>
      <c r="P2842" s="8">
        <f t="shared" si="176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7"/>
        <v>1</v>
      </c>
      <c r="P2843" s="8">
        <f t="shared" si="176"/>
        <v>10</v>
      </c>
      <c r="Q2843" t="s">
        <v>8317</v>
      </c>
      <c r="R2843" t="s">
        <v>8318</v>
      </c>
      <c r="S2843" s="12">
        <f t="shared" si="178"/>
        <v>42291.531215277777</v>
      </c>
      <c r="T2843" s="12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7"/>
        <v>0</v>
      </c>
      <c r="P2844" s="8">
        <f t="shared" si="176"/>
        <v>0</v>
      </c>
      <c r="Q2844" t="s">
        <v>8317</v>
      </c>
      <c r="R2844" t="s">
        <v>8318</v>
      </c>
      <c r="S2844" s="12">
        <f t="shared" si="178"/>
        <v>41784.744155092594</v>
      </c>
      <c r="T2844" s="12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7"/>
        <v>0</v>
      </c>
      <c r="P2845" s="8">
        <f t="shared" si="176"/>
        <v>0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7"/>
        <v>5</v>
      </c>
      <c r="P2846" s="8">
        <f t="shared" si="176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7"/>
        <v>32</v>
      </c>
      <c r="P2847" s="8">
        <f t="shared" si="176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7"/>
        <v>0</v>
      </c>
      <c r="P2848" s="8">
        <f t="shared" si="176"/>
        <v>0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7"/>
        <v>0</v>
      </c>
      <c r="P2849" s="8">
        <f t="shared" si="176"/>
        <v>0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7"/>
        <v>0</v>
      </c>
      <c r="P2850" s="8">
        <f t="shared" si="176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7"/>
        <v>1</v>
      </c>
      <c r="P2851" s="8">
        <f t="shared" si="176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7"/>
        <v>4</v>
      </c>
      <c r="P2852" s="8">
        <f t="shared" si="176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7"/>
        <v>0</v>
      </c>
      <c r="P2853" s="8">
        <f t="shared" si="176"/>
        <v>0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7"/>
        <v>2</v>
      </c>
      <c r="P2854" s="8">
        <f t="shared" si="176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7"/>
        <v>0</v>
      </c>
      <c r="P2855" s="8">
        <f t="shared" si="176"/>
        <v>0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7"/>
        <v>42</v>
      </c>
      <c r="P2856" s="8">
        <f t="shared" si="176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7"/>
        <v>50</v>
      </c>
      <c r="P2857" s="8">
        <f t="shared" si="176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7"/>
        <v>5</v>
      </c>
      <c r="P2858" s="8">
        <f t="shared" si="176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7"/>
        <v>20</v>
      </c>
      <c r="P2859" s="8">
        <f t="shared" si="176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7"/>
        <v>0</v>
      </c>
      <c r="P2860" s="8">
        <f t="shared" si="176"/>
        <v>0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7"/>
        <v>2</v>
      </c>
      <c r="P2861" s="8">
        <f t="shared" si="176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7"/>
        <v>7</v>
      </c>
      <c r="P2862" s="8">
        <f t="shared" si="176"/>
        <v>29.555555555555557</v>
      </c>
      <c r="Q2862" t="s">
        <v>8317</v>
      </c>
      <c r="R2862" t="s">
        <v>8318</v>
      </c>
      <c r="S2862" s="12">
        <f t="shared" si="178"/>
        <v>42480.592314814814</v>
      </c>
      <c r="T2862" s="12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7"/>
        <v>32</v>
      </c>
      <c r="P2863" s="8">
        <f t="shared" si="176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7"/>
        <v>0</v>
      </c>
      <c r="P2864" s="8">
        <f t="shared" si="176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7"/>
        <v>0</v>
      </c>
      <c r="P2865" s="8">
        <f t="shared" si="176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7"/>
        <v>2</v>
      </c>
      <c r="P2866" s="8">
        <f t="shared" si="176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7"/>
        <v>0</v>
      </c>
      <c r="P2867" s="8">
        <f t="shared" si="176"/>
        <v>0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7"/>
        <v>1</v>
      </c>
      <c r="P2868" s="8">
        <f t="shared" si="176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7"/>
        <v>20</v>
      </c>
      <c r="P2869" s="8">
        <f t="shared" si="176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7"/>
        <v>42</v>
      </c>
      <c r="P2870" s="8">
        <f t="shared" si="176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7"/>
        <v>1</v>
      </c>
      <c r="P2871" s="8">
        <f t="shared" si="176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7"/>
        <v>15</v>
      </c>
      <c r="P2872" s="8">
        <f t="shared" si="176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7"/>
        <v>5</v>
      </c>
      <c r="P2873" s="8">
        <f t="shared" si="176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7"/>
        <v>0</v>
      </c>
      <c r="P2874" s="8">
        <f t="shared" si="176"/>
        <v>0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7"/>
        <v>38</v>
      </c>
      <c r="P2875" s="8">
        <f t="shared" si="176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7"/>
        <v>5</v>
      </c>
      <c r="P2876" s="8">
        <f t="shared" si="176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7"/>
        <v>0</v>
      </c>
      <c r="P2877" s="8">
        <f t="shared" si="176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7"/>
        <v>0</v>
      </c>
      <c r="P2878" s="8">
        <f t="shared" si="176"/>
        <v>0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7"/>
        <v>11</v>
      </c>
      <c r="P2879" s="8">
        <f t="shared" si="176"/>
        <v>108.33333333333333</v>
      </c>
      <c r="Q2879" t="s">
        <v>8317</v>
      </c>
      <c r="R2879" t="s">
        <v>8318</v>
      </c>
      <c r="S2879" s="12">
        <f t="shared" si="178"/>
        <v>42672.746805555558</v>
      </c>
      <c r="T2879" s="12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7"/>
        <v>2</v>
      </c>
      <c r="P2880" s="8">
        <f t="shared" si="176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7"/>
        <v>0</v>
      </c>
      <c r="P2881" s="8">
        <f t="shared" si="176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7"/>
        <v>23</v>
      </c>
      <c r="P2882" s="8">
        <f t="shared" ref="P2882:P2945" si="180">IF(L2882=0,0,E2882/L2882)</f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1">ROUND(100*E2883/D2883,0)</f>
        <v>0</v>
      </c>
      <c r="P2883" s="8">
        <f t="shared" si="180"/>
        <v>0</v>
      </c>
      <c r="Q2883" t="s">
        <v>8317</v>
      </c>
      <c r="R2883" t="s">
        <v>8318</v>
      </c>
      <c r="S2883" s="12">
        <f t="shared" ref="S2883:S2946" si="182">(J2883/86400)+25569+(-5/24)</f>
        <v>41916.389305555553</v>
      </c>
      <c r="T2883" s="12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1"/>
        <v>34</v>
      </c>
      <c r="P2884" s="8">
        <f t="shared" si="180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1"/>
        <v>19</v>
      </c>
      <c r="P2885" s="8">
        <f t="shared" si="180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1"/>
        <v>0</v>
      </c>
      <c r="P2886" s="8">
        <f t="shared" si="180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1"/>
        <v>33</v>
      </c>
      <c r="P2887" s="8">
        <f t="shared" si="180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5</v>
      </c>
      <c r="P2888" s="8">
        <f t="shared" si="180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0</v>
      </c>
      <c r="P2889" s="8">
        <f t="shared" si="180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1"/>
        <v>0</v>
      </c>
      <c r="P2890" s="8">
        <f t="shared" si="180"/>
        <v>0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1"/>
        <v>38</v>
      </c>
      <c r="P2891" s="8">
        <f t="shared" si="180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1"/>
        <v>1</v>
      </c>
      <c r="P2892" s="8">
        <f t="shared" si="180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1"/>
        <v>3</v>
      </c>
      <c r="P2893" s="8">
        <f t="shared" si="180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1"/>
        <v>9</v>
      </c>
      <c r="P2894" s="8">
        <f t="shared" si="180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1"/>
        <v>1</v>
      </c>
      <c r="P2895" s="8">
        <f t="shared" si="180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1"/>
        <v>0</v>
      </c>
      <c r="P2896" s="8">
        <f t="shared" si="180"/>
        <v>0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1"/>
        <v>5</v>
      </c>
      <c r="P2897" s="8">
        <f t="shared" si="180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1"/>
        <v>21</v>
      </c>
      <c r="P2898" s="8">
        <f t="shared" si="180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1"/>
        <v>5</v>
      </c>
      <c r="P2899" s="8">
        <f t="shared" si="180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1"/>
        <v>4</v>
      </c>
      <c r="P2900" s="8">
        <f t="shared" si="180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1"/>
        <v>0</v>
      </c>
      <c r="P2901" s="8">
        <f t="shared" si="180"/>
        <v>0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1"/>
        <v>62</v>
      </c>
      <c r="P2902" s="8">
        <f t="shared" si="180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1"/>
        <v>1</v>
      </c>
      <c r="P2903" s="8">
        <f t="shared" si="180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1"/>
        <v>0</v>
      </c>
      <c r="P2904" s="8">
        <f t="shared" si="180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1"/>
        <v>1</v>
      </c>
      <c r="P2905" s="8">
        <f t="shared" si="180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1"/>
        <v>5</v>
      </c>
      <c r="P2906" s="8">
        <f t="shared" si="180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1"/>
        <v>18</v>
      </c>
      <c r="P2907" s="8">
        <f t="shared" si="180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1"/>
        <v>9</v>
      </c>
      <c r="P2908" s="8">
        <f t="shared" si="180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1"/>
        <v>0</v>
      </c>
      <c r="P2909" s="8">
        <f t="shared" si="180"/>
        <v>1</v>
      </c>
      <c r="Q2909" t="s">
        <v>8317</v>
      </c>
      <c r="R2909" t="s">
        <v>8318</v>
      </c>
      <c r="S2909" s="12">
        <f t="shared" si="182"/>
        <v>42444.669409722221</v>
      </c>
      <c r="T2909" s="12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1"/>
        <v>3</v>
      </c>
      <c r="P2910" s="8">
        <f t="shared" si="180"/>
        <v>52.8</v>
      </c>
      <c r="Q2910" t="s">
        <v>8317</v>
      </c>
      <c r="R2910" t="s">
        <v>8318</v>
      </c>
      <c r="S2910" s="12">
        <f t="shared" si="182"/>
        <v>42499.523368055554</v>
      </c>
      <c r="T2910" s="12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1"/>
        <v>0</v>
      </c>
      <c r="P2911" s="8">
        <f t="shared" si="180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1"/>
        <v>0</v>
      </c>
      <c r="P2912" s="8">
        <f t="shared" si="180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1"/>
        <v>37</v>
      </c>
      <c r="P2913" s="8">
        <f t="shared" si="180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1"/>
        <v>14</v>
      </c>
      <c r="P2914" s="8">
        <f t="shared" si="180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1"/>
        <v>0</v>
      </c>
      <c r="P2915" s="8">
        <f t="shared" si="180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0</v>
      </c>
      <c r="P2916" s="8">
        <f t="shared" si="180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1"/>
        <v>61</v>
      </c>
      <c r="P2917" s="8">
        <f t="shared" si="180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1"/>
        <v>8</v>
      </c>
      <c r="P2918" s="8">
        <f t="shared" si="180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1"/>
        <v>22</v>
      </c>
      <c r="P2919" s="8">
        <f t="shared" si="180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1"/>
        <v>27</v>
      </c>
      <c r="P2920" s="8">
        <f t="shared" si="180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1"/>
        <v>9</v>
      </c>
      <c r="P2921" s="8">
        <f t="shared" si="180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1"/>
        <v>27</v>
      </c>
      <c r="P2922" s="8">
        <f t="shared" si="180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1"/>
        <v>129</v>
      </c>
      <c r="P2923" s="8">
        <f t="shared" si="180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1"/>
        <v>100</v>
      </c>
      <c r="P2924" s="8">
        <f t="shared" si="180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1"/>
        <v>100</v>
      </c>
      <c r="P2925" s="8">
        <f t="shared" si="180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1"/>
        <v>103</v>
      </c>
      <c r="P2926" s="8">
        <f t="shared" si="180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1"/>
        <v>102</v>
      </c>
      <c r="P2927" s="8">
        <f t="shared" si="180"/>
        <v>231.66175879396985</v>
      </c>
      <c r="Q2927" t="s">
        <v>8317</v>
      </c>
      <c r="R2927" t="s">
        <v>8359</v>
      </c>
      <c r="S2927" s="12">
        <f t="shared" si="182"/>
        <v>41863.375787037039</v>
      </c>
      <c r="T2927" s="12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1"/>
        <v>125</v>
      </c>
      <c r="P2928" s="8">
        <f t="shared" si="180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1"/>
        <v>131</v>
      </c>
      <c r="P2929" s="8">
        <f t="shared" si="180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1"/>
        <v>100</v>
      </c>
      <c r="P2930" s="8">
        <f t="shared" si="180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1"/>
        <v>102</v>
      </c>
      <c r="P2931" s="8">
        <f t="shared" si="180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1"/>
        <v>101</v>
      </c>
      <c r="P2932" s="8">
        <f t="shared" si="180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1"/>
        <v>106</v>
      </c>
      <c r="P2933" s="8">
        <f t="shared" si="180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1"/>
        <v>105</v>
      </c>
      <c r="P2934" s="8">
        <f t="shared" si="180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1"/>
        <v>103</v>
      </c>
      <c r="P2935" s="8">
        <f t="shared" si="180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1"/>
        <v>108</v>
      </c>
      <c r="P2936" s="8">
        <f t="shared" si="180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1"/>
        <v>101</v>
      </c>
      <c r="P2937" s="8">
        <f t="shared" si="180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1"/>
        <v>128</v>
      </c>
      <c r="P2938" s="8">
        <f t="shared" si="180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1"/>
        <v>133</v>
      </c>
      <c r="P2939" s="8">
        <f t="shared" si="180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1"/>
        <v>101</v>
      </c>
      <c r="P2940" s="8">
        <f t="shared" si="180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1"/>
        <v>103</v>
      </c>
      <c r="P2941" s="8">
        <f t="shared" si="180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1"/>
        <v>107</v>
      </c>
      <c r="P2942" s="8">
        <f t="shared" si="180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1"/>
        <v>0</v>
      </c>
      <c r="P2943" s="8">
        <f t="shared" si="180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1"/>
        <v>20</v>
      </c>
      <c r="P2944" s="8">
        <f t="shared" si="180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1"/>
        <v>0</v>
      </c>
      <c r="P2945" s="8">
        <f t="shared" si="180"/>
        <v>0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1"/>
        <v>1</v>
      </c>
      <c r="P2946" s="8">
        <f t="shared" ref="P2946:P3009" si="184">IF(L2946=0,0,E2946/L2946)</f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5">ROUND(100*E2947/D2947,0)</f>
        <v>0</v>
      </c>
      <c r="P2947" s="8">
        <f t="shared" si="184"/>
        <v>0</v>
      </c>
      <c r="Q2947" t="s">
        <v>8317</v>
      </c>
      <c r="R2947" t="s">
        <v>8357</v>
      </c>
      <c r="S2947" s="12">
        <f t="shared" ref="S2947:S3010" si="186">(J2947/86400)+25569+(-5/24)</f>
        <v>42117.931250000001</v>
      </c>
      <c r="T2947" s="12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5"/>
        <v>0</v>
      </c>
      <c r="P2948" s="8">
        <f t="shared" si="184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5"/>
        <v>4</v>
      </c>
      <c r="P2949" s="8">
        <f t="shared" si="184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5"/>
        <v>0</v>
      </c>
      <c r="P2950" s="8">
        <f t="shared" si="184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5"/>
        <v>3</v>
      </c>
      <c r="P2951" s="8">
        <f t="shared" si="184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5"/>
        <v>0</v>
      </c>
      <c r="P2952" s="8">
        <f t="shared" si="184"/>
        <v>0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5"/>
        <v>2</v>
      </c>
      <c r="P2953" s="8">
        <f t="shared" si="184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5"/>
        <v>8</v>
      </c>
      <c r="P2954" s="8">
        <f t="shared" si="184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5"/>
        <v>0</v>
      </c>
      <c r="P2955" s="8">
        <f t="shared" si="184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5"/>
        <v>0</v>
      </c>
      <c r="P2956" s="8">
        <f t="shared" si="184"/>
        <v>0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5"/>
        <v>60</v>
      </c>
      <c r="P2957" s="8">
        <f t="shared" si="184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5"/>
        <v>17</v>
      </c>
      <c r="P2958" s="8">
        <f t="shared" si="184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5"/>
        <v>2</v>
      </c>
      <c r="P2959" s="8">
        <f t="shared" si="184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5"/>
        <v>0</v>
      </c>
      <c r="P2960" s="8">
        <f t="shared" si="184"/>
        <v>0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5"/>
        <v>0</v>
      </c>
      <c r="P2961" s="8">
        <f t="shared" si="184"/>
        <v>0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5"/>
        <v>0</v>
      </c>
      <c r="P2962" s="8">
        <f t="shared" si="184"/>
        <v>0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5"/>
        <v>110</v>
      </c>
      <c r="P2963" s="8">
        <f t="shared" si="184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5"/>
        <v>122</v>
      </c>
      <c r="P2964" s="8">
        <f t="shared" si="184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5"/>
        <v>107</v>
      </c>
      <c r="P2965" s="8">
        <f t="shared" si="184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5"/>
        <v>101</v>
      </c>
      <c r="P2966" s="8">
        <f t="shared" si="184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5"/>
        <v>109</v>
      </c>
      <c r="P2967" s="8">
        <f t="shared" si="184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5"/>
        <v>114</v>
      </c>
      <c r="P2968" s="8">
        <f t="shared" si="184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5"/>
        <v>114</v>
      </c>
      <c r="P2969" s="8">
        <f t="shared" si="184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5"/>
        <v>106</v>
      </c>
      <c r="P2970" s="8">
        <f t="shared" si="184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5"/>
        <v>163</v>
      </c>
      <c r="P2971" s="8">
        <f t="shared" si="184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5"/>
        <v>106</v>
      </c>
      <c r="P2972" s="8">
        <f t="shared" si="184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5"/>
        <v>100</v>
      </c>
      <c r="P2973" s="8">
        <f t="shared" si="184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5"/>
        <v>105</v>
      </c>
      <c r="P2974" s="8">
        <f t="shared" si="184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5"/>
        <v>175</v>
      </c>
      <c r="P2975" s="8">
        <f t="shared" si="184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5"/>
        <v>102</v>
      </c>
      <c r="P2976" s="8">
        <f t="shared" si="184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5"/>
        <v>100</v>
      </c>
      <c r="P2977" s="8">
        <f t="shared" si="184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5"/>
        <v>171</v>
      </c>
      <c r="P2978" s="8">
        <f t="shared" si="184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5"/>
        <v>114</v>
      </c>
      <c r="P2979" s="8">
        <f t="shared" si="184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5"/>
        <v>129</v>
      </c>
      <c r="P2980" s="8">
        <f t="shared" si="184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5"/>
        <v>101</v>
      </c>
      <c r="P2981" s="8">
        <f t="shared" si="184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5"/>
        <v>109</v>
      </c>
      <c r="P2982" s="8">
        <f t="shared" si="184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5"/>
        <v>129</v>
      </c>
      <c r="P2983" s="8">
        <f t="shared" si="184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5"/>
        <v>102</v>
      </c>
      <c r="P2984" s="8">
        <f t="shared" si="184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5"/>
        <v>147</v>
      </c>
      <c r="P2985" s="8">
        <f t="shared" si="184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5"/>
        <v>100</v>
      </c>
      <c r="P2986" s="8">
        <f t="shared" si="184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5"/>
        <v>122</v>
      </c>
      <c r="P2987" s="8">
        <f t="shared" si="184"/>
        <v>109.5945945945946</v>
      </c>
      <c r="Q2987" t="s">
        <v>8317</v>
      </c>
      <c r="R2987" t="s">
        <v>8357</v>
      </c>
      <c r="S2987" s="12">
        <f t="shared" si="186"/>
        <v>42654.765370370369</v>
      </c>
      <c r="T2987" s="12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5"/>
        <v>106</v>
      </c>
      <c r="P2988" s="8">
        <f t="shared" si="184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5"/>
        <v>110</v>
      </c>
      <c r="P2989" s="8">
        <f t="shared" si="184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5"/>
        <v>100</v>
      </c>
      <c r="P2990" s="8">
        <f t="shared" si="184"/>
        <v>35.714285714285715</v>
      </c>
      <c r="Q2990" t="s">
        <v>8317</v>
      </c>
      <c r="R2990" t="s">
        <v>8357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5"/>
        <v>177</v>
      </c>
      <c r="P2991" s="8">
        <f t="shared" si="184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5"/>
        <v>100</v>
      </c>
      <c r="P2992" s="8">
        <f t="shared" si="184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5"/>
        <v>103</v>
      </c>
      <c r="P2993" s="8">
        <f t="shared" si="184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5"/>
        <v>105</v>
      </c>
      <c r="P2994" s="8">
        <f t="shared" si="184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5"/>
        <v>100</v>
      </c>
      <c r="P2995" s="8">
        <f t="shared" si="184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5"/>
        <v>458</v>
      </c>
      <c r="P2996" s="8">
        <f t="shared" si="184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5"/>
        <v>105</v>
      </c>
      <c r="P2997" s="8">
        <f t="shared" si="184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5"/>
        <v>172</v>
      </c>
      <c r="P2998" s="8">
        <f t="shared" si="184"/>
        <v>153.5204081632653</v>
      </c>
      <c r="Q2998" t="s">
        <v>8317</v>
      </c>
      <c r="R2998" t="s">
        <v>8357</v>
      </c>
      <c r="S2998" s="12">
        <f t="shared" si="186"/>
        <v>42090.704166666663</v>
      </c>
      <c r="T2998" s="12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5"/>
        <v>104</v>
      </c>
      <c r="P2999" s="8">
        <f t="shared" si="184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5"/>
        <v>103</v>
      </c>
      <c r="P3000" s="8">
        <f t="shared" si="184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5"/>
        <v>119</v>
      </c>
      <c r="P3001" s="8">
        <f t="shared" si="184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5"/>
        <v>100</v>
      </c>
      <c r="P3002" s="8">
        <f t="shared" si="184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5"/>
        <v>319</v>
      </c>
      <c r="P3003" s="8">
        <f t="shared" si="184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5"/>
        <v>109</v>
      </c>
      <c r="P3004" s="8">
        <f t="shared" si="184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5"/>
        <v>101</v>
      </c>
      <c r="P3005" s="8">
        <f t="shared" si="184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5"/>
        <v>113</v>
      </c>
      <c r="P3006" s="8">
        <f t="shared" si="184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5"/>
        <v>120</v>
      </c>
      <c r="P3007" s="8">
        <f t="shared" si="184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5"/>
        <v>108</v>
      </c>
      <c r="P3008" s="8">
        <f t="shared" si="184"/>
        <v>88.865979381443296</v>
      </c>
      <c r="Q3008" t="s">
        <v>8317</v>
      </c>
      <c r="R3008" t="s">
        <v>8357</v>
      </c>
      <c r="S3008" s="12">
        <f t="shared" si="186"/>
        <v>41957.54850694444</v>
      </c>
      <c r="T3008" s="12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5"/>
        <v>180</v>
      </c>
      <c r="P3009" s="8">
        <f t="shared" si="184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5"/>
        <v>101</v>
      </c>
      <c r="P3010" s="8">
        <f t="shared" ref="P3010:P3073" si="188">IF(L3010=0,0,E3010/L3010)</f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9">ROUND(100*E3011/D3011,0)</f>
        <v>120</v>
      </c>
      <c r="P3011" s="8">
        <f t="shared" si="188"/>
        <v>233.8984375</v>
      </c>
      <c r="Q3011" t="s">
        <v>8317</v>
      </c>
      <c r="R3011" t="s">
        <v>8357</v>
      </c>
      <c r="S3011" s="12">
        <f t="shared" ref="S3011:S3074" si="190">(J3011/86400)+25569+(-5/24)</f>
        <v>41939.361574074072</v>
      </c>
      <c r="T3011" s="12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9"/>
        <v>158</v>
      </c>
      <c r="P3012" s="8">
        <f t="shared" si="188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9"/>
        <v>124</v>
      </c>
      <c r="P3013" s="8">
        <f t="shared" si="188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9"/>
        <v>117</v>
      </c>
      <c r="P3014" s="8">
        <f t="shared" si="188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9"/>
        <v>157</v>
      </c>
      <c r="P3015" s="8">
        <f t="shared" si="188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9"/>
        <v>113</v>
      </c>
      <c r="P3016" s="8">
        <f t="shared" si="188"/>
        <v>50.764811490125673</v>
      </c>
      <c r="Q3016" t="s">
        <v>8317</v>
      </c>
      <c r="R3016" t="s">
        <v>8357</v>
      </c>
      <c r="S3016" s="12">
        <f t="shared" si="190"/>
        <v>41919.915277777771</v>
      </c>
      <c r="T3016" s="12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9"/>
        <v>103</v>
      </c>
      <c r="P3017" s="8">
        <f t="shared" si="188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9"/>
        <v>103</v>
      </c>
      <c r="P3018" s="8">
        <f t="shared" si="188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9"/>
        <v>106</v>
      </c>
      <c r="P3019" s="8">
        <f t="shared" si="188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9"/>
        <v>101</v>
      </c>
      <c r="P3020" s="8">
        <f t="shared" si="188"/>
        <v>103.17073170731707</v>
      </c>
      <c r="Q3020" t="s">
        <v>8317</v>
      </c>
      <c r="R3020" t="s">
        <v>8357</v>
      </c>
      <c r="S3020" s="12">
        <f t="shared" si="190"/>
        <v>42163.09</v>
      </c>
      <c r="T3020" s="12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9"/>
        <v>121</v>
      </c>
      <c r="P3021" s="8">
        <f t="shared" si="188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9"/>
        <v>101</v>
      </c>
      <c r="P3022" s="8">
        <f t="shared" si="188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9"/>
        <v>116</v>
      </c>
      <c r="P3023" s="8">
        <f t="shared" si="188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9"/>
        <v>101</v>
      </c>
      <c r="P3024" s="8">
        <f t="shared" si="188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9"/>
        <v>103</v>
      </c>
      <c r="P3025" s="8">
        <f t="shared" si="188"/>
        <v>120.16666666666667</v>
      </c>
      <c r="Q3025" t="s">
        <v>8317</v>
      </c>
      <c r="R3025" t="s">
        <v>8357</v>
      </c>
      <c r="S3025" s="12">
        <f t="shared" si="190"/>
        <v>42121.467430555553</v>
      </c>
      <c r="T3025" s="12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9"/>
        <v>246</v>
      </c>
      <c r="P3026" s="8">
        <f t="shared" si="188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9"/>
        <v>302</v>
      </c>
      <c r="P3027" s="8">
        <f t="shared" si="188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9"/>
        <v>143</v>
      </c>
      <c r="P3028" s="8">
        <f t="shared" si="188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9"/>
        <v>131</v>
      </c>
      <c r="P3029" s="8">
        <f t="shared" si="188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9"/>
        <v>168</v>
      </c>
      <c r="P3030" s="8">
        <f t="shared" si="188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9"/>
        <v>110</v>
      </c>
      <c r="P3031" s="8">
        <f t="shared" si="188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9"/>
        <v>107</v>
      </c>
      <c r="P3032" s="8">
        <f t="shared" si="188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9"/>
        <v>100</v>
      </c>
      <c r="P3033" s="8">
        <f t="shared" si="188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9"/>
        <v>127</v>
      </c>
      <c r="P3034" s="8">
        <f t="shared" si="188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9"/>
        <v>147</v>
      </c>
      <c r="P3035" s="8">
        <f t="shared" si="188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9"/>
        <v>113</v>
      </c>
      <c r="P3036" s="8">
        <f t="shared" si="188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9"/>
        <v>109</v>
      </c>
      <c r="P3037" s="8">
        <f t="shared" si="188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9"/>
        <v>127</v>
      </c>
      <c r="P3038" s="8">
        <f t="shared" si="188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9"/>
        <v>213</v>
      </c>
      <c r="P3039" s="8">
        <f t="shared" si="188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9"/>
        <v>101</v>
      </c>
      <c r="P3040" s="8">
        <f t="shared" si="188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9"/>
        <v>109</v>
      </c>
      <c r="P3041" s="8">
        <f t="shared" si="188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9"/>
        <v>108</v>
      </c>
      <c r="P3042" s="8">
        <f t="shared" si="188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9"/>
        <v>110</v>
      </c>
      <c r="P3043" s="8">
        <f t="shared" si="188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9"/>
        <v>128</v>
      </c>
      <c r="P3044" s="8">
        <f t="shared" si="188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9"/>
        <v>110</v>
      </c>
      <c r="P3045" s="8">
        <f t="shared" si="188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9"/>
        <v>109</v>
      </c>
      <c r="P3046" s="8">
        <f t="shared" si="188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9"/>
        <v>133</v>
      </c>
      <c r="P3047" s="8">
        <f t="shared" si="188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9"/>
        <v>191</v>
      </c>
      <c r="P3048" s="8">
        <f t="shared" si="188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9"/>
        <v>149</v>
      </c>
      <c r="P3049" s="8">
        <f t="shared" si="188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9"/>
        <v>166</v>
      </c>
      <c r="P3050" s="8">
        <f t="shared" si="188"/>
        <v>177.02127659574469</v>
      </c>
      <c r="Q3050" t="s">
        <v>8317</v>
      </c>
      <c r="R3050" t="s">
        <v>8357</v>
      </c>
      <c r="S3050" s="12">
        <f t="shared" si="190"/>
        <v>41975.692847222221</v>
      </c>
      <c r="T3050" s="12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9"/>
        <v>107</v>
      </c>
      <c r="P3051" s="8">
        <f t="shared" si="188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9"/>
        <v>106</v>
      </c>
      <c r="P3052" s="8">
        <f t="shared" si="188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9"/>
        <v>24</v>
      </c>
      <c r="P3053" s="8">
        <f t="shared" si="188"/>
        <v>23.62857142857143</v>
      </c>
      <c r="Q3053" t="s">
        <v>8317</v>
      </c>
      <c r="R3053" t="s">
        <v>8357</v>
      </c>
      <c r="S3053" s="12">
        <f t="shared" si="190"/>
        <v>42744.207696759258</v>
      </c>
      <c r="T3053" s="12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9"/>
        <v>0</v>
      </c>
      <c r="P3054" s="8">
        <f t="shared" si="188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9"/>
        <v>0</v>
      </c>
      <c r="P3055" s="8">
        <f t="shared" si="188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9"/>
        <v>0</v>
      </c>
      <c r="P3056" s="8">
        <f t="shared" si="188"/>
        <v>0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9"/>
        <v>0</v>
      </c>
      <c r="P3057" s="8">
        <f t="shared" si="188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9"/>
        <v>0</v>
      </c>
      <c r="P3058" s="8">
        <f t="shared" si="188"/>
        <v>0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9"/>
        <v>0</v>
      </c>
      <c r="P3059" s="8">
        <f t="shared" si="188"/>
        <v>0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9"/>
        <v>0</v>
      </c>
      <c r="P3060" s="8">
        <f t="shared" si="188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9"/>
        <v>3</v>
      </c>
      <c r="P3061" s="8">
        <f t="shared" si="188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9"/>
        <v>0</v>
      </c>
      <c r="P3062" s="8">
        <f t="shared" si="188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9"/>
        <v>0</v>
      </c>
      <c r="P3063" s="8">
        <f t="shared" si="188"/>
        <v>0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9"/>
        <v>67</v>
      </c>
      <c r="P3064" s="8">
        <f t="shared" si="188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9"/>
        <v>20</v>
      </c>
      <c r="P3065" s="8">
        <f t="shared" si="188"/>
        <v>25.521739130434781</v>
      </c>
      <c r="Q3065" t="s">
        <v>8317</v>
      </c>
      <c r="R3065" t="s">
        <v>8357</v>
      </c>
      <c r="S3065" s="12">
        <f t="shared" si="190"/>
        <v>42630.714560185188</v>
      </c>
      <c r="T3065" s="12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9"/>
        <v>11</v>
      </c>
      <c r="P3066" s="8">
        <f t="shared" si="188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9"/>
        <v>0</v>
      </c>
      <c r="P3067" s="8">
        <f t="shared" si="188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9"/>
        <v>12</v>
      </c>
      <c r="P3068" s="8">
        <f t="shared" si="188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9"/>
        <v>3</v>
      </c>
      <c r="P3069" s="8">
        <f t="shared" si="188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9"/>
        <v>0</v>
      </c>
      <c r="P3070" s="8">
        <f t="shared" si="188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9"/>
        <v>14</v>
      </c>
      <c r="P3071" s="8">
        <f t="shared" si="188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9"/>
        <v>3</v>
      </c>
      <c r="P3072" s="8">
        <f t="shared" si="188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9"/>
        <v>60</v>
      </c>
      <c r="P3073" s="8">
        <f t="shared" si="188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9"/>
        <v>0</v>
      </c>
      <c r="P3074" s="8">
        <f t="shared" ref="P3074:P3137" si="192">IF(L3074=0,0,E3074/L3074)</f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3">ROUND(100*E3075/D3075,0)</f>
        <v>0</v>
      </c>
      <c r="P3075" s="8">
        <f t="shared" si="192"/>
        <v>92.142857142857139</v>
      </c>
      <c r="Q3075" t="s">
        <v>8317</v>
      </c>
      <c r="R3075" t="s">
        <v>8357</v>
      </c>
      <c r="S3075" s="12">
        <f t="shared" ref="S3075:S3138" si="194">(J3075/86400)+25569+(-5/24)</f>
        <v>42111.475694444445</v>
      </c>
      <c r="T3075" s="12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3"/>
        <v>0</v>
      </c>
      <c r="P3076" s="8">
        <f t="shared" si="192"/>
        <v>7.333333333333333</v>
      </c>
      <c r="Q3076" t="s">
        <v>8317</v>
      </c>
      <c r="R3076" t="s">
        <v>8357</v>
      </c>
      <c r="S3076" s="12">
        <f t="shared" si="194"/>
        <v>42409.362951388888</v>
      </c>
      <c r="T3076" s="12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3"/>
        <v>9</v>
      </c>
      <c r="P3077" s="8">
        <f t="shared" si="192"/>
        <v>64.8</v>
      </c>
      <c r="Q3077" t="s">
        <v>8317</v>
      </c>
      <c r="R3077" t="s">
        <v>8357</v>
      </c>
      <c r="S3077" s="12">
        <f t="shared" si="194"/>
        <v>42550.89398148148</v>
      </c>
      <c r="T3077" s="12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3"/>
        <v>15</v>
      </c>
      <c r="P3078" s="8">
        <f t="shared" si="192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3"/>
        <v>0</v>
      </c>
      <c r="P3079" s="8">
        <f t="shared" si="192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3"/>
        <v>0</v>
      </c>
      <c r="P3080" s="8">
        <f t="shared" si="192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3"/>
        <v>1</v>
      </c>
      <c r="P3081" s="8">
        <f t="shared" si="192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3"/>
        <v>0</v>
      </c>
      <c r="P3082" s="8">
        <f t="shared" si="192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3"/>
        <v>0</v>
      </c>
      <c r="P3083" s="8">
        <f t="shared" si="192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3"/>
        <v>0</v>
      </c>
      <c r="P3084" s="8">
        <f t="shared" si="192"/>
        <v>0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3"/>
        <v>0</v>
      </c>
      <c r="P3085" s="8">
        <f t="shared" si="192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3"/>
        <v>12</v>
      </c>
      <c r="P3086" s="8">
        <f t="shared" si="192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3"/>
        <v>2</v>
      </c>
      <c r="P3087" s="8">
        <f t="shared" si="192"/>
        <v>67.777777777777771</v>
      </c>
      <c r="Q3087" t="s">
        <v>8317</v>
      </c>
      <c r="R3087" t="s">
        <v>8357</v>
      </c>
      <c r="S3087" s="12">
        <f t="shared" si="194"/>
        <v>42246.675451388888</v>
      </c>
      <c r="T3087" s="12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3"/>
        <v>0</v>
      </c>
      <c r="P3088" s="8">
        <f t="shared" si="192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3"/>
        <v>1</v>
      </c>
      <c r="P3089" s="8">
        <f t="shared" si="192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3"/>
        <v>0</v>
      </c>
      <c r="P3090" s="8">
        <f t="shared" si="192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3"/>
        <v>23</v>
      </c>
      <c r="P3091" s="8">
        <f t="shared" si="192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3"/>
        <v>5</v>
      </c>
      <c r="P3092" s="8">
        <f t="shared" si="192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3"/>
        <v>16</v>
      </c>
      <c r="P3093" s="8">
        <f t="shared" si="192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3"/>
        <v>1</v>
      </c>
      <c r="P3094" s="8">
        <f t="shared" si="192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3"/>
        <v>23</v>
      </c>
      <c r="P3095" s="8">
        <f t="shared" si="192"/>
        <v>53.529411764705884</v>
      </c>
      <c r="Q3095" t="s">
        <v>8317</v>
      </c>
      <c r="R3095" t="s">
        <v>8357</v>
      </c>
      <c r="S3095" s="12">
        <f t="shared" si="194"/>
        <v>41760.700706018521</v>
      </c>
      <c r="T3095" s="12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3"/>
        <v>0</v>
      </c>
      <c r="P3096" s="8">
        <f t="shared" si="192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3"/>
        <v>0</v>
      </c>
      <c r="P3097" s="8">
        <f t="shared" si="192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3"/>
        <v>4</v>
      </c>
      <c r="P3098" s="8">
        <f t="shared" si="192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3"/>
        <v>17</v>
      </c>
      <c r="P3099" s="8">
        <f t="shared" si="192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3"/>
        <v>4</v>
      </c>
      <c r="P3100" s="8">
        <f t="shared" si="192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3"/>
        <v>14</v>
      </c>
      <c r="P3101" s="8">
        <f t="shared" si="192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3"/>
        <v>15</v>
      </c>
      <c r="P3102" s="8">
        <f t="shared" si="192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3"/>
        <v>12</v>
      </c>
      <c r="P3103" s="8">
        <f t="shared" si="192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3"/>
        <v>39</v>
      </c>
      <c r="P3104" s="8">
        <f t="shared" si="192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3"/>
        <v>0</v>
      </c>
      <c r="P3105" s="8">
        <f t="shared" si="192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3"/>
        <v>30</v>
      </c>
      <c r="P3106" s="8">
        <f t="shared" si="192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3"/>
        <v>42</v>
      </c>
      <c r="P3107" s="8">
        <f t="shared" si="192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3"/>
        <v>4</v>
      </c>
      <c r="P3108" s="8">
        <f t="shared" si="192"/>
        <v>10.25</v>
      </c>
      <c r="Q3108" t="s">
        <v>8317</v>
      </c>
      <c r="R3108" t="s">
        <v>8357</v>
      </c>
      <c r="S3108" s="12">
        <f t="shared" si="194"/>
        <v>42241.220787037033</v>
      </c>
      <c r="T3108" s="12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3"/>
        <v>20</v>
      </c>
      <c r="P3109" s="8">
        <f t="shared" si="192"/>
        <v>272.58620689655174</v>
      </c>
      <c r="Q3109" t="s">
        <v>8317</v>
      </c>
      <c r="R3109" t="s">
        <v>8357</v>
      </c>
      <c r="S3109" s="12">
        <f t="shared" si="194"/>
        <v>42128.605914351851</v>
      </c>
      <c r="T3109" s="12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3"/>
        <v>0</v>
      </c>
      <c r="P3110" s="8">
        <f t="shared" si="192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3"/>
        <v>25</v>
      </c>
      <c r="P3111" s="8">
        <f t="shared" si="192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3"/>
        <v>0</v>
      </c>
      <c r="P3112" s="8">
        <f t="shared" si="192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3"/>
        <v>27</v>
      </c>
      <c r="P3113" s="8">
        <f t="shared" si="192"/>
        <v>70.10526315789474</v>
      </c>
      <c r="Q3113" t="s">
        <v>8317</v>
      </c>
      <c r="R3113" t="s">
        <v>8357</v>
      </c>
      <c r="S3113" s="12">
        <f t="shared" si="194"/>
        <v>41885.386805555558</v>
      </c>
      <c r="T3113" s="12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3"/>
        <v>5</v>
      </c>
      <c r="P3114" s="8">
        <f t="shared" si="192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3"/>
        <v>4</v>
      </c>
      <c r="P3115" s="8">
        <f t="shared" si="192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3"/>
        <v>0</v>
      </c>
      <c r="P3116" s="8">
        <f t="shared" si="192"/>
        <v>0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3"/>
        <v>3</v>
      </c>
      <c r="P3117" s="8">
        <f t="shared" si="192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3"/>
        <v>57</v>
      </c>
      <c r="P3118" s="8">
        <f t="shared" si="192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3"/>
        <v>0</v>
      </c>
      <c r="P3119" s="8">
        <f t="shared" si="192"/>
        <v>1</v>
      </c>
      <c r="Q3119" t="s">
        <v>8317</v>
      </c>
      <c r="R3119" t="s">
        <v>8357</v>
      </c>
      <c r="S3119" s="12">
        <f t="shared" si="194"/>
        <v>42509.166203703702</v>
      </c>
      <c r="T3119" s="12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3"/>
        <v>0</v>
      </c>
      <c r="P3120" s="8">
        <f t="shared" si="192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3"/>
        <v>0</v>
      </c>
      <c r="P3121" s="8">
        <f t="shared" si="192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3"/>
        <v>0</v>
      </c>
      <c r="P3122" s="8">
        <f t="shared" si="192"/>
        <v>12.8</v>
      </c>
      <c r="Q3122" t="s">
        <v>8317</v>
      </c>
      <c r="R3122" t="s">
        <v>8357</v>
      </c>
      <c r="S3122" s="12">
        <f t="shared" si="194"/>
        <v>42435.733749999992</v>
      </c>
      <c r="T3122" s="12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3"/>
        <v>1</v>
      </c>
      <c r="P3123" s="8">
        <f t="shared" si="192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3"/>
        <v>58</v>
      </c>
      <c r="P3124" s="8">
        <f t="shared" si="192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3"/>
        <v>68</v>
      </c>
      <c r="P3125" s="8">
        <f t="shared" si="192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3"/>
        <v>0</v>
      </c>
      <c r="P3126" s="8">
        <f t="shared" si="192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3"/>
        <v>0</v>
      </c>
      <c r="P3127" s="8">
        <f t="shared" si="192"/>
        <v>0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3"/>
        <v>4</v>
      </c>
      <c r="P3128" s="8">
        <f t="shared" si="192"/>
        <v>61.176470588235297</v>
      </c>
      <c r="Q3128" t="s">
        <v>8317</v>
      </c>
      <c r="R3128" t="s">
        <v>8357</v>
      </c>
      <c r="S3128" s="12">
        <f t="shared" si="194"/>
        <v>42426.809745370367</v>
      </c>
      <c r="T3128" s="12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3"/>
        <v>0</v>
      </c>
      <c r="P3129" s="8">
        <f t="shared" si="192"/>
        <v>0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109</v>
      </c>
      <c r="P3130" s="8">
        <f t="shared" si="192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1</v>
      </c>
      <c r="P3131" s="8">
        <f t="shared" si="192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4</v>
      </c>
      <c r="P3132" s="8">
        <f t="shared" si="192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16</v>
      </c>
      <c r="P3133" s="8">
        <f t="shared" si="192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0</v>
      </c>
      <c r="P3134" s="8">
        <f t="shared" si="192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108</v>
      </c>
      <c r="P3135" s="8">
        <f t="shared" si="192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23</v>
      </c>
      <c r="P3136" s="8">
        <f t="shared" si="192"/>
        <v>18.75</v>
      </c>
      <c r="Q3136" t="s">
        <v>8317</v>
      </c>
      <c r="R3136" t="s">
        <v>8318</v>
      </c>
      <c r="S3136" s="12">
        <f t="shared" si="194"/>
        <v>42800.511793981474</v>
      </c>
      <c r="T3136" s="12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21</v>
      </c>
      <c r="P3137" s="8">
        <f t="shared" si="192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3"/>
        <v>128</v>
      </c>
      <c r="P3138" s="8">
        <f t="shared" ref="P3138:P3201" si="196">IF(L3138=0,0,E3138/L3138)</f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7">ROUND(100*E3139/D3139,0)</f>
        <v>3</v>
      </c>
      <c r="P3139" s="8">
        <f t="shared" si="196"/>
        <v>50</v>
      </c>
      <c r="Q3139" t="s">
        <v>8317</v>
      </c>
      <c r="R3139" t="s">
        <v>8318</v>
      </c>
      <c r="S3139" s="12">
        <f t="shared" ref="S3139:S3202" si="198">(J3139/86400)+25569+(-5/24)</f>
        <v>42807.676724537036</v>
      </c>
      <c r="T3139" s="12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 s="8">
        <f t="shared" si="196"/>
        <v>0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</v>
      </c>
      <c r="P3141" s="8">
        <f t="shared" si="196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1</v>
      </c>
      <c r="P3142" s="8">
        <f t="shared" si="196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52</v>
      </c>
      <c r="P3143" s="8">
        <f t="shared" si="196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2</v>
      </c>
      <c r="P3144" s="8">
        <f t="shared" si="196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 s="8">
        <f t="shared" si="196"/>
        <v>0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75</v>
      </c>
      <c r="P3146" s="8">
        <f t="shared" si="196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 s="8">
        <f t="shared" si="196"/>
        <v>0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11</v>
      </c>
      <c r="P3148" s="8">
        <f t="shared" si="196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7"/>
        <v>118</v>
      </c>
      <c r="P3149" s="8">
        <f t="shared" si="196"/>
        <v>110.35211267605634</v>
      </c>
      <c r="Q3149" t="s">
        <v>8317</v>
      </c>
      <c r="R3149" t="s">
        <v>8318</v>
      </c>
      <c r="S3149" s="12">
        <f t="shared" si="198"/>
        <v>41909.761053240734</v>
      </c>
      <c r="T3149" s="12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7"/>
        <v>131</v>
      </c>
      <c r="P3150" s="8">
        <f t="shared" si="196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7"/>
        <v>104</v>
      </c>
      <c r="P3151" s="8">
        <f t="shared" si="196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7"/>
        <v>101</v>
      </c>
      <c r="P3152" s="8">
        <f t="shared" si="196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7"/>
        <v>100</v>
      </c>
      <c r="P3153" s="8">
        <f t="shared" si="196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7"/>
        <v>106</v>
      </c>
      <c r="P3154" s="8">
        <f t="shared" si="196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7"/>
        <v>336</v>
      </c>
      <c r="P3155" s="8">
        <f t="shared" si="196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7"/>
        <v>113</v>
      </c>
      <c r="P3156" s="8">
        <f t="shared" si="196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7"/>
        <v>189</v>
      </c>
      <c r="P3157" s="8">
        <f t="shared" si="196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7"/>
        <v>102</v>
      </c>
      <c r="P3158" s="8">
        <f t="shared" si="196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7"/>
        <v>101</v>
      </c>
      <c r="P3159" s="8">
        <f t="shared" si="196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7"/>
        <v>114</v>
      </c>
      <c r="P3160" s="8">
        <f t="shared" si="196"/>
        <v>82.608695652173907</v>
      </c>
      <c r="Q3160" t="s">
        <v>8317</v>
      </c>
      <c r="R3160" t="s">
        <v>8318</v>
      </c>
      <c r="S3160" s="12">
        <f t="shared" si="198"/>
        <v>41447.631388888891</v>
      </c>
      <c r="T3160" s="12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7"/>
        <v>133</v>
      </c>
      <c r="P3161" s="8">
        <f t="shared" si="196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7"/>
        <v>102</v>
      </c>
      <c r="P3162" s="8">
        <f t="shared" si="196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7"/>
        <v>105</v>
      </c>
      <c r="P3163" s="8">
        <f t="shared" si="196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7"/>
        <v>127</v>
      </c>
      <c r="P3164" s="8">
        <f t="shared" si="196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7"/>
        <v>111</v>
      </c>
      <c r="P3165" s="8">
        <f t="shared" si="196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7"/>
        <v>107</v>
      </c>
      <c r="P3166" s="8">
        <f t="shared" si="196"/>
        <v>37.591549295774648</v>
      </c>
      <c r="Q3166" t="s">
        <v>8317</v>
      </c>
      <c r="R3166" t="s">
        <v>8318</v>
      </c>
      <c r="S3166" s="12">
        <f t="shared" si="198"/>
        <v>41766.597395833327</v>
      </c>
      <c r="T3166" s="12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7"/>
        <v>163</v>
      </c>
      <c r="P3167" s="8">
        <f t="shared" si="196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7"/>
        <v>160</v>
      </c>
      <c r="P3168" s="8">
        <f t="shared" si="196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7"/>
        <v>116</v>
      </c>
      <c r="P3169" s="8">
        <f t="shared" si="196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7"/>
        <v>124</v>
      </c>
      <c r="P3170" s="8">
        <f t="shared" si="196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7"/>
        <v>103</v>
      </c>
      <c r="P3171" s="8">
        <f t="shared" si="196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7"/>
        <v>112</v>
      </c>
      <c r="P3172" s="8">
        <f t="shared" si="196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7"/>
        <v>109</v>
      </c>
      <c r="P3173" s="8">
        <f t="shared" si="196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7"/>
        <v>115</v>
      </c>
      <c r="P3174" s="8">
        <f t="shared" si="196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7"/>
        <v>103</v>
      </c>
      <c r="P3175" s="8">
        <f t="shared" si="196"/>
        <v>139.18918918918919</v>
      </c>
      <c r="Q3175" t="s">
        <v>8317</v>
      </c>
      <c r="R3175" t="s">
        <v>8318</v>
      </c>
      <c r="S3175" s="12">
        <f t="shared" si="198"/>
        <v>41878.670046296298</v>
      </c>
      <c r="T3175" s="12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7"/>
        <v>101</v>
      </c>
      <c r="P3176" s="8">
        <f t="shared" si="196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7"/>
        <v>110</v>
      </c>
      <c r="P3177" s="8">
        <f t="shared" si="196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7"/>
        <v>115</v>
      </c>
      <c r="P3178" s="8">
        <f t="shared" si="196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7"/>
        <v>117</v>
      </c>
      <c r="P3179" s="8">
        <f t="shared" si="196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7"/>
        <v>172</v>
      </c>
      <c r="P3180" s="8">
        <f t="shared" si="196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7"/>
        <v>114</v>
      </c>
      <c r="P3181" s="8">
        <f t="shared" si="196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7"/>
        <v>120</v>
      </c>
      <c r="P3182" s="8">
        <f t="shared" si="196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7"/>
        <v>109</v>
      </c>
      <c r="P3183" s="8">
        <f t="shared" si="196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7"/>
        <v>101</v>
      </c>
      <c r="P3184" s="8">
        <f t="shared" si="196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7"/>
        <v>109</v>
      </c>
      <c r="P3185" s="8">
        <f t="shared" si="196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7"/>
        <v>107</v>
      </c>
      <c r="P3186" s="8">
        <f t="shared" si="196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7"/>
        <v>100</v>
      </c>
      <c r="P3187" s="8">
        <f t="shared" si="196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7"/>
        <v>102</v>
      </c>
      <c r="P3188" s="8">
        <f t="shared" si="196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7"/>
        <v>116</v>
      </c>
      <c r="P3189" s="8">
        <f t="shared" si="196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7"/>
        <v>65</v>
      </c>
      <c r="P3190" s="8">
        <f t="shared" si="196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7"/>
        <v>12</v>
      </c>
      <c r="P3191" s="8">
        <f t="shared" si="196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7"/>
        <v>0</v>
      </c>
      <c r="P3192" s="8">
        <f t="shared" si="196"/>
        <v>0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7"/>
        <v>4</v>
      </c>
      <c r="P3193" s="8">
        <f t="shared" si="196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7"/>
        <v>1</v>
      </c>
      <c r="P3194" s="8">
        <f t="shared" si="196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7"/>
        <v>12</v>
      </c>
      <c r="P3195" s="8">
        <f t="shared" si="196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7"/>
        <v>0</v>
      </c>
      <c r="P3196" s="8">
        <f t="shared" si="196"/>
        <v>0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7"/>
        <v>59</v>
      </c>
      <c r="P3197" s="8">
        <f t="shared" si="196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7"/>
        <v>0</v>
      </c>
      <c r="P3198" s="8">
        <f t="shared" si="196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7"/>
        <v>11</v>
      </c>
      <c r="P3199" s="8">
        <f t="shared" si="196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7"/>
        <v>0</v>
      </c>
      <c r="P3200" s="8">
        <f t="shared" si="196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7"/>
        <v>52</v>
      </c>
      <c r="P3201" s="8">
        <f t="shared" si="196"/>
        <v>49.20754716981132</v>
      </c>
      <c r="Q3201" t="s">
        <v>8317</v>
      </c>
      <c r="R3201" t="s">
        <v>8359</v>
      </c>
      <c r="S3201" s="12">
        <f t="shared" si="198"/>
        <v>41858.553449074076</v>
      </c>
      <c r="T3201" s="12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7"/>
        <v>0</v>
      </c>
      <c r="P3202" s="8">
        <f t="shared" ref="P3202:P3265" si="200">IF(L3202=0,0,E3202/L3202)</f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1">ROUND(100*E3203/D3203,0)</f>
        <v>1</v>
      </c>
      <c r="P3203" s="8">
        <f t="shared" si="200"/>
        <v>12.5</v>
      </c>
      <c r="Q3203" t="s">
        <v>8317</v>
      </c>
      <c r="R3203" t="s">
        <v>8359</v>
      </c>
      <c r="S3203" s="12">
        <f t="shared" ref="S3203:S3266" si="202">(J3203/86400)+25569+(-5/24)</f>
        <v>41861.558761574073</v>
      </c>
      <c r="T3203" s="12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1"/>
        <v>55</v>
      </c>
      <c r="P3204" s="8">
        <f t="shared" si="200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1"/>
        <v>25</v>
      </c>
      <c r="P3205" s="8">
        <f t="shared" si="200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1"/>
        <v>0</v>
      </c>
      <c r="P3206" s="8">
        <f t="shared" si="200"/>
        <v>0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1"/>
        <v>3</v>
      </c>
      <c r="P3207" s="8">
        <f t="shared" si="200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1"/>
        <v>0</v>
      </c>
      <c r="P3208" s="8">
        <f t="shared" si="200"/>
        <v>0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1"/>
        <v>46</v>
      </c>
      <c r="P3209" s="8">
        <f t="shared" si="200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1"/>
        <v>104</v>
      </c>
      <c r="P3210" s="8">
        <f t="shared" si="200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1"/>
        <v>119</v>
      </c>
      <c r="P3211" s="8">
        <f t="shared" si="200"/>
        <v>50.157964601769912</v>
      </c>
      <c r="Q3211" t="s">
        <v>8317</v>
      </c>
      <c r="R3211" t="s">
        <v>8318</v>
      </c>
      <c r="S3211" s="12">
        <f t="shared" si="202"/>
        <v>41778.42891203703</v>
      </c>
      <c r="T3211" s="12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1"/>
        <v>126</v>
      </c>
      <c r="P3212" s="8">
        <f t="shared" si="200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1"/>
        <v>120</v>
      </c>
      <c r="P3213" s="8">
        <f t="shared" si="200"/>
        <v>85.531055900621112</v>
      </c>
      <c r="Q3213" t="s">
        <v>8317</v>
      </c>
      <c r="R3213" t="s">
        <v>8318</v>
      </c>
      <c r="S3213" s="12">
        <f t="shared" si="202"/>
        <v>41834.378240740734</v>
      </c>
      <c r="T3213" s="12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1"/>
        <v>126</v>
      </c>
      <c r="P3214" s="8">
        <f t="shared" si="200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1"/>
        <v>100</v>
      </c>
      <c r="P3215" s="8">
        <f t="shared" si="200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1"/>
        <v>102</v>
      </c>
      <c r="P3216" s="8">
        <f t="shared" si="200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1"/>
        <v>100</v>
      </c>
      <c r="P3217" s="8">
        <f t="shared" si="200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1"/>
        <v>100</v>
      </c>
      <c r="P3218" s="8">
        <f t="shared" si="200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1"/>
        <v>116</v>
      </c>
      <c r="P3219" s="8">
        <f t="shared" si="200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1"/>
        <v>102</v>
      </c>
      <c r="P3220" s="8">
        <f t="shared" si="200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1"/>
        <v>100</v>
      </c>
      <c r="P3221" s="8">
        <f t="shared" si="200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1"/>
        <v>101</v>
      </c>
      <c r="P3222" s="8">
        <f t="shared" si="200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1"/>
        <v>103</v>
      </c>
      <c r="P3223" s="8">
        <f t="shared" si="200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1"/>
        <v>125</v>
      </c>
      <c r="P3224" s="8">
        <f t="shared" si="200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1"/>
        <v>110</v>
      </c>
      <c r="P3225" s="8">
        <f t="shared" si="200"/>
        <v>45.878378378378379</v>
      </c>
      <c r="Q3225" t="s">
        <v>8317</v>
      </c>
      <c r="R3225" t="s">
        <v>8318</v>
      </c>
      <c r="S3225" s="12">
        <f t="shared" si="202"/>
        <v>42206.627037037033</v>
      </c>
      <c r="T3225" s="12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1"/>
        <v>102</v>
      </c>
      <c r="P3226" s="8">
        <f t="shared" si="200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1"/>
        <v>102</v>
      </c>
      <c r="P3227" s="8">
        <f t="shared" si="200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1"/>
        <v>104</v>
      </c>
      <c r="P3228" s="8">
        <f t="shared" si="200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1"/>
        <v>125</v>
      </c>
      <c r="P3229" s="8">
        <f t="shared" si="200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1"/>
        <v>102</v>
      </c>
      <c r="P3230" s="8">
        <f t="shared" si="200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1"/>
        <v>108</v>
      </c>
      <c r="P3231" s="8">
        <f t="shared" si="200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1"/>
        <v>110</v>
      </c>
      <c r="P3232" s="8">
        <f t="shared" si="200"/>
        <v>77.21621621621621</v>
      </c>
      <c r="Q3232" t="s">
        <v>8317</v>
      </c>
      <c r="R3232" t="s">
        <v>8318</v>
      </c>
      <c r="S3232" s="12">
        <f t="shared" si="202"/>
        <v>41897.959791666661</v>
      </c>
      <c r="T3232" s="12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1"/>
        <v>161</v>
      </c>
      <c r="P3233" s="8">
        <f t="shared" si="200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1"/>
        <v>131</v>
      </c>
      <c r="P3234" s="8">
        <f t="shared" si="200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1"/>
        <v>119</v>
      </c>
      <c r="P3235" s="8">
        <f t="shared" si="200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1"/>
        <v>100</v>
      </c>
      <c r="P3236" s="8">
        <f t="shared" si="200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1"/>
        <v>103</v>
      </c>
      <c r="P3237" s="8">
        <f t="shared" si="200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1"/>
        <v>101</v>
      </c>
      <c r="P3238" s="8">
        <f t="shared" si="200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1"/>
        <v>101</v>
      </c>
      <c r="P3239" s="8">
        <f t="shared" si="200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1"/>
        <v>112</v>
      </c>
      <c r="P3240" s="8">
        <f t="shared" si="200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1"/>
        <v>106</v>
      </c>
      <c r="P3241" s="8">
        <f t="shared" si="200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1"/>
        <v>101</v>
      </c>
      <c r="P3242" s="8">
        <f t="shared" si="200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1"/>
        <v>115</v>
      </c>
      <c r="P3243" s="8">
        <f t="shared" si="200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1"/>
        <v>127</v>
      </c>
      <c r="P3244" s="8">
        <f t="shared" si="200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1"/>
        <v>103</v>
      </c>
      <c r="P3245" s="8">
        <f t="shared" si="200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1"/>
        <v>103</v>
      </c>
      <c r="P3246" s="8">
        <f t="shared" si="200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1"/>
        <v>104</v>
      </c>
      <c r="P3247" s="8">
        <f t="shared" si="200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1"/>
        <v>111</v>
      </c>
      <c r="P3248" s="8">
        <f t="shared" si="200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1"/>
        <v>106</v>
      </c>
      <c r="P3249" s="8">
        <f t="shared" si="200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1"/>
        <v>101</v>
      </c>
      <c r="P3250" s="8">
        <f t="shared" si="200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1"/>
        <v>105</v>
      </c>
      <c r="P3251" s="8">
        <f t="shared" si="200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1"/>
        <v>102</v>
      </c>
      <c r="P3252" s="8">
        <f t="shared" si="200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1"/>
        <v>111</v>
      </c>
      <c r="P3253" s="8">
        <f t="shared" si="200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1"/>
        <v>128</v>
      </c>
      <c r="P3254" s="8">
        <f t="shared" si="200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1"/>
        <v>102</v>
      </c>
      <c r="P3255" s="8">
        <f t="shared" si="200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1"/>
        <v>101</v>
      </c>
      <c r="P3256" s="8">
        <f t="shared" si="200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1"/>
        <v>175</v>
      </c>
      <c r="P3257" s="8">
        <f t="shared" si="200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1"/>
        <v>128</v>
      </c>
      <c r="P3258" s="8">
        <f t="shared" si="200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1"/>
        <v>106</v>
      </c>
      <c r="P3259" s="8">
        <f t="shared" si="200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1"/>
        <v>105</v>
      </c>
      <c r="P3260" s="8">
        <f t="shared" si="200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1"/>
        <v>106</v>
      </c>
      <c r="P3261" s="8">
        <f t="shared" si="200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1"/>
        <v>109</v>
      </c>
      <c r="P3262" s="8">
        <f t="shared" si="200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1"/>
        <v>100</v>
      </c>
      <c r="P3263" s="8">
        <f t="shared" si="200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1"/>
        <v>103</v>
      </c>
      <c r="P3264" s="8">
        <f t="shared" si="200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1"/>
        <v>112</v>
      </c>
      <c r="P3265" s="8">
        <f t="shared" si="200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1"/>
        <v>103</v>
      </c>
      <c r="P3266" s="8">
        <f t="shared" ref="P3266:P3329" si="204">IF(L3266=0,0,E3266/L3266)</f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5">ROUND(100*E3267/D3267,0)</f>
        <v>164</v>
      </c>
      <c r="P3267" s="8">
        <f t="shared" si="204"/>
        <v>70.285714285714292</v>
      </c>
      <c r="Q3267" t="s">
        <v>8317</v>
      </c>
      <c r="R3267" t="s">
        <v>8318</v>
      </c>
      <c r="S3267" s="12">
        <f t="shared" ref="S3267:S3330" si="206">(J3267/86400)+25569+(-5/24)</f>
        <v>42311.503645833327</v>
      </c>
      <c r="T3267" s="12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5"/>
        <v>131</v>
      </c>
      <c r="P3268" s="8">
        <f t="shared" si="204"/>
        <v>48.325153374233132</v>
      </c>
      <c r="Q3268" t="s">
        <v>8317</v>
      </c>
      <c r="R3268" t="s">
        <v>8318</v>
      </c>
      <c r="S3268" s="12">
        <f t="shared" si="206"/>
        <v>42136.327800925923</v>
      </c>
      <c r="T3268" s="12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5"/>
        <v>102</v>
      </c>
      <c r="P3269" s="8">
        <f t="shared" si="204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5"/>
        <v>128</v>
      </c>
      <c r="P3270" s="8">
        <f t="shared" si="204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5"/>
        <v>102</v>
      </c>
      <c r="P3271" s="8">
        <f t="shared" si="204"/>
        <v>116</v>
      </c>
      <c r="Q3271" t="s">
        <v>8317</v>
      </c>
      <c r="R3271" t="s">
        <v>8318</v>
      </c>
      <c r="S3271" s="12">
        <f t="shared" si="206"/>
        <v>42137.187465277777</v>
      </c>
      <c r="T3271" s="12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5"/>
        <v>102</v>
      </c>
      <c r="P3272" s="8">
        <f t="shared" si="204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5"/>
        <v>130</v>
      </c>
      <c r="P3273" s="8">
        <f t="shared" si="204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5"/>
        <v>154</v>
      </c>
      <c r="P3274" s="8">
        <f t="shared" si="204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5"/>
        <v>107</v>
      </c>
      <c r="P3275" s="8">
        <f t="shared" si="204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5"/>
        <v>101</v>
      </c>
      <c r="P3276" s="8">
        <f t="shared" si="204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5"/>
        <v>100</v>
      </c>
      <c r="P3277" s="8">
        <f t="shared" si="204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5"/>
        <v>117</v>
      </c>
      <c r="P3278" s="8">
        <f t="shared" si="204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5"/>
        <v>109</v>
      </c>
      <c r="P3279" s="8">
        <f t="shared" si="204"/>
        <v>54.3</v>
      </c>
      <c r="Q3279" t="s">
        <v>8317</v>
      </c>
      <c r="R3279" t="s">
        <v>8318</v>
      </c>
      <c r="S3279" s="12">
        <f t="shared" si="206"/>
        <v>41931.474606481475</v>
      </c>
      <c r="T3279" s="12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5"/>
        <v>103</v>
      </c>
      <c r="P3280" s="8">
        <f t="shared" si="204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5"/>
        <v>114</v>
      </c>
      <c r="P3281" s="8">
        <f t="shared" si="204"/>
        <v>105.2063492063492</v>
      </c>
      <c r="Q3281" t="s">
        <v>8317</v>
      </c>
      <c r="R3281" t="s">
        <v>8318</v>
      </c>
      <c r="S3281" s="12">
        <f t="shared" si="206"/>
        <v>42430.894201388888</v>
      </c>
      <c r="T3281" s="12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5"/>
        <v>103</v>
      </c>
      <c r="P3282" s="8">
        <f t="shared" si="204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5"/>
        <v>122</v>
      </c>
      <c r="P3283" s="8">
        <f t="shared" si="204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5"/>
        <v>103</v>
      </c>
      <c r="P3284" s="8">
        <f t="shared" si="204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5"/>
        <v>105</v>
      </c>
      <c r="P3285" s="8">
        <f t="shared" si="204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5"/>
        <v>102</v>
      </c>
      <c r="P3286" s="8">
        <f t="shared" si="204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5"/>
        <v>112</v>
      </c>
      <c r="P3287" s="8">
        <f t="shared" si="204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5"/>
        <v>102</v>
      </c>
      <c r="P3288" s="8">
        <f t="shared" si="204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5"/>
        <v>100</v>
      </c>
      <c r="P3289" s="8">
        <f t="shared" si="204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5"/>
        <v>100</v>
      </c>
      <c r="P3290" s="8">
        <f t="shared" si="204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5"/>
        <v>133</v>
      </c>
      <c r="P3291" s="8">
        <f t="shared" si="204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5"/>
        <v>121</v>
      </c>
      <c r="P3292" s="8">
        <f t="shared" si="204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5"/>
        <v>114</v>
      </c>
      <c r="P3293" s="8">
        <f t="shared" si="204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5"/>
        <v>286</v>
      </c>
      <c r="P3294" s="8">
        <f t="shared" si="204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5"/>
        <v>170</v>
      </c>
      <c r="P3295" s="8">
        <f t="shared" si="204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5"/>
        <v>118</v>
      </c>
      <c r="P3296" s="8">
        <f t="shared" si="204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5"/>
        <v>103</v>
      </c>
      <c r="P3297" s="8">
        <f t="shared" si="204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5"/>
        <v>144</v>
      </c>
      <c r="P3298" s="8">
        <f t="shared" si="204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5"/>
        <v>100</v>
      </c>
      <c r="P3299" s="8">
        <f t="shared" si="204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5"/>
        <v>102</v>
      </c>
      <c r="P3300" s="8">
        <f t="shared" si="204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5"/>
        <v>116</v>
      </c>
      <c r="P3301" s="8">
        <f t="shared" si="204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5"/>
        <v>136</v>
      </c>
      <c r="P3302" s="8">
        <f t="shared" si="204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5"/>
        <v>133</v>
      </c>
      <c r="P3303" s="8">
        <f t="shared" si="204"/>
        <v>57.2</v>
      </c>
      <c r="Q3303" t="s">
        <v>8317</v>
      </c>
      <c r="R3303" t="s">
        <v>8318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5"/>
        <v>103</v>
      </c>
      <c r="P3304" s="8">
        <f t="shared" si="204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5"/>
        <v>116</v>
      </c>
      <c r="P3305" s="8">
        <f t="shared" si="204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5"/>
        <v>105</v>
      </c>
      <c r="P3306" s="8">
        <f t="shared" si="204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5"/>
        <v>102</v>
      </c>
      <c r="P3307" s="8">
        <f t="shared" si="204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5"/>
        <v>175</v>
      </c>
      <c r="P3308" s="8">
        <f t="shared" si="204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5"/>
        <v>107</v>
      </c>
      <c r="P3309" s="8">
        <f t="shared" si="204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5"/>
        <v>122</v>
      </c>
      <c r="P3310" s="8">
        <f t="shared" si="204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5"/>
        <v>159</v>
      </c>
      <c r="P3311" s="8">
        <f t="shared" si="204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5"/>
        <v>100</v>
      </c>
      <c r="P3312" s="8">
        <f t="shared" si="204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5"/>
        <v>110</v>
      </c>
      <c r="P3313" s="8">
        <f t="shared" si="204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5"/>
        <v>100</v>
      </c>
      <c r="P3314" s="8">
        <f t="shared" si="204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5"/>
        <v>116</v>
      </c>
      <c r="P3315" s="8">
        <f t="shared" si="204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5"/>
        <v>211</v>
      </c>
      <c r="P3316" s="8">
        <f t="shared" si="204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5"/>
        <v>110</v>
      </c>
      <c r="P3317" s="8">
        <f t="shared" si="204"/>
        <v>49.438202247191015</v>
      </c>
      <c r="Q3317" t="s">
        <v>8317</v>
      </c>
      <c r="R3317" t="s">
        <v>8318</v>
      </c>
      <c r="S3317" s="12">
        <f t="shared" si="206"/>
        <v>42466.09538194444</v>
      </c>
      <c r="T3317" s="12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5"/>
        <v>100</v>
      </c>
      <c r="P3318" s="8">
        <f t="shared" si="204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5"/>
        <v>106</v>
      </c>
      <c r="P3319" s="8">
        <f t="shared" si="204"/>
        <v>61.944444444444443</v>
      </c>
      <c r="Q3319" t="s">
        <v>8317</v>
      </c>
      <c r="R3319" t="s">
        <v>8318</v>
      </c>
      <c r="S3319" s="12">
        <f t="shared" si="206"/>
        <v>42498.831296296295</v>
      </c>
      <c r="T3319" s="12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5"/>
        <v>126</v>
      </c>
      <c r="P3320" s="8">
        <f t="shared" si="204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5"/>
        <v>108</v>
      </c>
      <c r="P3321" s="8">
        <f t="shared" si="204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5"/>
        <v>101</v>
      </c>
      <c r="P3322" s="8">
        <f t="shared" si="204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5"/>
        <v>107</v>
      </c>
      <c r="P3323" s="8">
        <f t="shared" si="204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5"/>
        <v>102</v>
      </c>
      <c r="P3324" s="8">
        <f t="shared" si="204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5"/>
        <v>126</v>
      </c>
      <c r="P3325" s="8">
        <f t="shared" si="204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5"/>
        <v>102</v>
      </c>
      <c r="P3326" s="8">
        <f t="shared" si="204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5"/>
        <v>113</v>
      </c>
      <c r="P3327" s="8">
        <f t="shared" si="204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5"/>
        <v>101</v>
      </c>
      <c r="P3328" s="8">
        <f t="shared" si="204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5"/>
        <v>101</v>
      </c>
      <c r="P3329" s="8">
        <f t="shared" si="204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5"/>
        <v>146</v>
      </c>
      <c r="P3330" s="8">
        <f t="shared" ref="P3330:P3393" si="208">IF(L3330=0,0,E3330/L3330)</f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9">ROUND(100*E3331/D3331,0)</f>
        <v>117</v>
      </c>
      <c r="P3331" s="8">
        <f t="shared" si="208"/>
        <v>44.92307692307692</v>
      </c>
      <c r="Q3331" t="s">
        <v>8317</v>
      </c>
      <c r="R3331" t="s">
        <v>8318</v>
      </c>
      <c r="S3331" s="12">
        <f t="shared" ref="S3331:S3394" si="210">(J3331/86400)+25569+(-5/24)</f>
        <v>41837.114675925921</v>
      </c>
      <c r="T3331" s="12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9"/>
        <v>106</v>
      </c>
      <c r="P3332" s="8">
        <f t="shared" si="208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9"/>
        <v>105</v>
      </c>
      <c r="P3333" s="8">
        <f t="shared" si="208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9"/>
        <v>100</v>
      </c>
      <c r="P3334" s="8">
        <f t="shared" si="208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9"/>
        <v>105</v>
      </c>
      <c r="P3335" s="8">
        <f t="shared" si="208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9"/>
        <v>139</v>
      </c>
      <c r="P3336" s="8">
        <f t="shared" si="208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9"/>
        <v>100</v>
      </c>
      <c r="P3337" s="8">
        <f t="shared" si="208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9"/>
        <v>100</v>
      </c>
      <c r="P3338" s="8">
        <f t="shared" si="208"/>
        <v>27.777777777777779</v>
      </c>
      <c r="Q3338" t="s">
        <v>8317</v>
      </c>
      <c r="R3338" t="s">
        <v>8318</v>
      </c>
      <c r="S3338" s="12">
        <f t="shared" si="210"/>
        <v>42437.190347222218</v>
      </c>
      <c r="T3338" s="12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9"/>
        <v>110</v>
      </c>
      <c r="P3339" s="8">
        <f t="shared" si="208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9"/>
        <v>102</v>
      </c>
      <c r="P3340" s="8">
        <f t="shared" si="208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9"/>
        <v>104</v>
      </c>
      <c r="P3341" s="8">
        <f t="shared" si="208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9"/>
        <v>138</v>
      </c>
      <c r="P3342" s="8">
        <f t="shared" si="208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9"/>
        <v>100</v>
      </c>
      <c r="P3343" s="8">
        <f t="shared" si="208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9"/>
        <v>102</v>
      </c>
      <c r="P3344" s="8">
        <f t="shared" si="208"/>
        <v>78.205128205128204</v>
      </c>
      <c r="Q3344" t="s">
        <v>8317</v>
      </c>
      <c r="R3344" t="s">
        <v>8318</v>
      </c>
      <c r="S3344" s="12">
        <f t="shared" si="210"/>
        <v>42062.088078703702</v>
      </c>
      <c r="T3344" s="12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9"/>
        <v>171</v>
      </c>
      <c r="P3345" s="8">
        <f t="shared" si="208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9"/>
        <v>101</v>
      </c>
      <c r="P3346" s="8">
        <f t="shared" si="208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9"/>
        <v>130</v>
      </c>
      <c r="P3347" s="8">
        <f t="shared" si="208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9"/>
        <v>110</v>
      </c>
      <c r="P3348" s="8">
        <f t="shared" si="208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9"/>
        <v>119</v>
      </c>
      <c r="P3349" s="8">
        <f t="shared" si="208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9"/>
        <v>100</v>
      </c>
      <c r="P3350" s="8">
        <f t="shared" si="208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9"/>
        <v>153</v>
      </c>
      <c r="P3351" s="8">
        <f t="shared" si="208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9"/>
        <v>104</v>
      </c>
      <c r="P3352" s="8">
        <f t="shared" si="208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9"/>
        <v>101</v>
      </c>
      <c r="P3353" s="8">
        <f t="shared" si="208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9"/>
        <v>108</v>
      </c>
      <c r="P3354" s="8">
        <f t="shared" si="208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9"/>
        <v>315</v>
      </c>
      <c r="P3355" s="8">
        <f t="shared" si="208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9"/>
        <v>102</v>
      </c>
      <c r="P3356" s="8">
        <f t="shared" si="208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9"/>
        <v>126</v>
      </c>
      <c r="P3357" s="8">
        <f t="shared" si="208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9"/>
        <v>101</v>
      </c>
      <c r="P3358" s="8">
        <f t="shared" si="208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9"/>
        <v>101</v>
      </c>
      <c r="P3359" s="8">
        <f t="shared" si="208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9"/>
        <v>103</v>
      </c>
      <c r="P3360" s="8">
        <f t="shared" si="208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9"/>
        <v>106</v>
      </c>
      <c r="P3361" s="8">
        <f t="shared" si="208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9"/>
        <v>101</v>
      </c>
      <c r="P3362" s="8">
        <f t="shared" si="208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9"/>
        <v>113</v>
      </c>
      <c r="P3363" s="8">
        <f t="shared" si="208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9"/>
        <v>218</v>
      </c>
      <c r="P3364" s="8">
        <f t="shared" si="208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9"/>
        <v>101</v>
      </c>
      <c r="P3365" s="8">
        <f t="shared" si="208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9"/>
        <v>106</v>
      </c>
      <c r="P3366" s="8">
        <f t="shared" si="208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9"/>
        <v>104</v>
      </c>
      <c r="P3367" s="8">
        <f t="shared" si="208"/>
        <v>866.66666666666663</v>
      </c>
      <c r="Q3367" t="s">
        <v>8317</v>
      </c>
      <c r="R3367" t="s">
        <v>8318</v>
      </c>
      <c r="S3367" s="12">
        <f t="shared" si="210"/>
        <v>42320.893425925919</v>
      </c>
      <c r="T3367" s="12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9"/>
        <v>221</v>
      </c>
      <c r="P3368" s="8">
        <f t="shared" si="208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9"/>
        <v>119</v>
      </c>
      <c r="P3369" s="8">
        <f t="shared" si="208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9"/>
        <v>105</v>
      </c>
      <c r="P3370" s="8">
        <f t="shared" si="208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9"/>
        <v>104</v>
      </c>
      <c r="P3371" s="8">
        <f t="shared" si="208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9"/>
        <v>118</v>
      </c>
      <c r="P3372" s="8">
        <f t="shared" si="208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9"/>
        <v>139</v>
      </c>
      <c r="P3373" s="8">
        <f t="shared" si="208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9"/>
        <v>104</v>
      </c>
      <c r="P3374" s="8">
        <f t="shared" si="208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9"/>
        <v>100</v>
      </c>
      <c r="P3375" s="8">
        <f t="shared" si="208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9"/>
        <v>107</v>
      </c>
      <c r="P3376" s="8">
        <f t="shared" si="208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9"/>
        <v>100</v>
      </c>
      <c r="P3377" s="8">
        <f t="shared" si="208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9"/>
        <v>100</v>
      </c>
      <c r="P3378" s="8">
        <f t="shared" si="208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9"/>
        <v>101</v>
      </c>
      <c r="P3379" s="8">
        <f t="shared" si="208"/>
        <v>104.98701298701299</v>
      </c>
      <c r="Q3379" t="s">
        <v>8317</v>
      </c>
      <c r="R3379" t="s">
        <v>8318</v>
      </c>
      <c r="S3379" s="12">
        <f t="shared" si="210"/>
        <v>42053.524293981478</v>
      </c>
      <c r="T3379" s="12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9"/>
        <v>108</v>
      </c>
      <c r="P3380" s="8">
        <f t="shared" si="208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9"/>
        <v>104</v>
      </c>
      <c r="P3381" s="8">
        <f t="shared" si="208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9"/>
        <v>104</v>
      </c>
      <c r="P3382" s="8">
        <f t="shared" si="208"/>
        <v>111.89285714285714</v>
      </c>
      <c r="Q3382" t="s">
        <v>8317</v>
      </c>
      <c r="R3382" t="s">
        <v>8318</v>
      </c>
      <c r="S3382" s="12">
        <f t="shared" si="210"/>
        <v>41937.745115740741</v>
      </c>
      <c r="T3382" s="12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9"/>
        <v>102</v>
      </c>
      <c r="P3383" s="8">
        <f t="shared" si="208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9"/>
        <v>101</v>
      </c>
      <c r="P3384" s="8">
        <f t="shared" si="208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9"/>
        <v>112</v>
      </c>
      <c r="P3385" s="8">
        <f t="shared" si="208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9"/>
        <v>100</v>
      </c>
      <c r="P3386" s="8">
        <f t="shared" si="208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9"/>
        <v>100</v>
      </c>
      <c r="P3387" s="8">
        <f t="shared" si="208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9"/>
        <v>105</v>
      </c>
      <c r="P3388" s="8">
        <f t="shared" si="208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9"/>
        <v>117</v>
      </c>
      <c r="P3389" s="8">
        <f t="shared" si="208"/>
        <v>100.17142857142858</v>
      </c>
      <c r="Q3389" t="s">
        <v>8317</v>
      </c>
      <c r="R3389" t="s">
        <v>8318</v>
      </c>
      <c r="S3389" s="12">
        <f t="shared" si="210"/>
        <v>41947.554259259261</v>
      </c>
      <c r="T3389" s="12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9"/>
        <v>104</v>
      </c>
      <c r="P3390" s="8">
        <f t="shared" si="208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9"/>
        <v>115</v>
      </c>
      <c r="P3391" s="8">
        <f t="shared" si="208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9"/>
        <v>102</v>
      </c>
      <c r="P3392" s="8">
        <f t="shared" si="208"/>
        <v>69.818181818181813</v>
      </c>
      <c r="Q3392" t="s">
        <v>8317</v>
      </c>
      <c r="R3392" t="s">
        <v>8318</v>
      </c>
      <c r="S3392" s="12">
        <f t="shared" si="210"/>
        <v>41815.566493055558</v>
      </c>
      <c r="T3392" s="12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9"/>
        <v>223</v>
      </c>
      <c r="P3393" s="8">
        <f t="shared" si="208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9"/>
        <v>100</v>
      </c>
      <c r="P3394" s="8">
        <f t="shared" ref="P3394:P3457" si="212">IF(L3394=0,0,E3394/L3394)</f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3">ROUND(100*E3395/D3395,0)</f>
        <v>106</v>
      </c>
      <c r="P3395" s="8">
        <f t="shared" si="212"/>
        <v>36.06818181818182</v>
      </c>
      <c r="Q3395" t="s">
        <v>8317</v>
      </c>
      <c r="R3395" t="s">
        <v>8318</v>
      </c>
      <c r="S3395" s="12">
        <f t="shared" ref="S3395:S3458" si="214">(J3395/86400)+25569+(-5/24)</f>
        <v>41923.713310185187</v>
      </c>
      <c r="T3395" s="12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3"/>
        <v>142</v>
      </c>
      <c r="P3396" s="8">
        <f t="shared" si="212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3"/>
        <v>184</v>
      </c>
      <c r="P3397" s="8">
        <f t="shared" si="212"/>
        <v>24.210526315789473</v>
      </c>
      <c r="Q3397" t="s">
        <v>8317</v>
      </c>
      <c r="R3397" t="s">
        <v>8318</v>
      </c>
      <c r="S3397" s="12">
        <f t="shared" si="214"/>
        <v>42140.503981481474</v>
      </c>
      <c r="T3397" s="12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3"/>
        <v>104</v>
      </c>
      <c r="P3398" s="8">
        <f t="shared" si="212"/>
        <v>55.892857142857146</v>
      </c>
      <c r="Q3398" t="s">
        <v>8317</v>
      </c>
      <c r="R3398" t="s">
        <v>8318</v>
      </c>
      <c r="S3398" s="12">
        <f t="shared" si="214"/>
        <v>41764.238298611112</v>
      </c>
      <c r="T3398" s="12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3"/>
        <v>112</v>
      </c>
      <c r="P3399" s="8">
        <f t="shared" si="212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3"/>
        <v>111</v>
      </c>
      <c r="P3400" s="8">
        <f t="shared" si="212"/>
        <v>68.353846153846149</v>
      </c>
      <c r="Q3400" t="s">
        <v>8317</v>
      </c>
      <c r="R3400" t="s">
        <v>8318</v>
      </c>
      <c r="S3400" s="12">
        <f t="shared" si="214"/>
        <v>41941.543703703697</v>
      </c>
      <c r="T3400" s="12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3"/>
        <v>104</v>
      </c>
      <c r="P3401" s="8">
        <f t="shared" si="212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3"/>
        <v>100</v>
      </c>
      <c r="P3402" s="8">
        <f t="shared" si="212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3"/>
        <v>102</v>
      </c>
      <c r="P3403" s="8">
        <f t="shared" si="212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3"/>
        <v>110</v>
      </c>
      <c r="P3404" s="8">
        <f t="shared" si="212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3"/>
        <v>100</v>
      </c>
      <c r="P3405" s="8">
        <f t="shared" si="212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3"/>
        <v>122</v>
      </c>
      <c r="P3406" s="8">
        <f t="shared" si="212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3"/>
        <v>138</v>
      </c>
      <c r="P3407" s="8">
        <f t="shared" si="212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3"/>
        <v>100</v>
      </c>
      <c r="P3408" s="8">
        <f t="shared" si="212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3"/>
        <v>107</v>
      </c>
      <c r="P3409" s="8">
        <f t="shared" si="212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3"/>
        <v>211</v>
      </c>
      <c r="P3410" s="8">
        <f t="shared" si="212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3"/>
        <v>124</v>
      </c>
      <c r="P3411" s="8">
        <f t="shared" si="212"/>
        <v>29.428571428571427</v>
      </c>
      <c r="Q3411" t="s">
        <v>8317</v>
      </c>
      <c r="R3411" t="s">
        <v>8318</v>
      </c>
      <c r="S3411" s="12">
        <f t="shared" si="214"/>
        <v>42544.605995370366</v>
      </c>
      <c r="T3411" s="12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3"/>
        <v>109</v>
      </c>
      <c r="P3412" s="8">
        <f t="shared" si="212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3"/>
        <v>104</v>
      </c>
      <c r="P3413" s="8">
        <f t="shared" si="212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3"/>
        <v>100</v>
      </c>
      <c r="P3414" s="8">
        <f t="shared" si="212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3"/>
        <v>130</v>
      </c>
      <c r="P3415" s="8">
        <f t="shared" si="212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3"/>
        <v>104</v>
      </c>
      <c r="P3416" s="8">
        <f t="shared" si="212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3"/>
        <v>100</v>
      </c>
      <c r="P3417" s="8">
        <f t="shared" si="212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3"/>
        <v>120</v>
      </c>
      <c r="P3418" s="8">
        <f t="shared" si="212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3"/>
        <v>100</v>
      </c>
      <c r="P3419" s="8">
        <f t="shared" si="212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3"/>
        <v>101</v>
      </c>
      <c r="P3420" s="8">
        <f t="shared" si="212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3"/>
        <v>107</v>
      </c>
      <c r="P3421" s="8">
        <f t="shared" si="212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3"/>
        <v>138</v>
      </c>
      <c r="P3422" s="8">
        <f t="shared" si="212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3"/>
        <v>101</v>
      </c>
      <c r="P3423" s="8">
        <f t="shared" si="212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3"/>
        <v>109</v>
      </c>
      <c r="P3424" s="8">
        <f t="shared" si="212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3"/>
        <v>140</v>
      </c>
      <c r="P3425" s="8">
        <f t="shared" si="212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3"/>
        <v>104</v>
      </c>
      <c r="P3426" s="8">
        <f t="shared" si="212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3"/>
        <v>103</v>
      </c>
      <c r="P3427" s="8">
        <f t="shared" si="212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3"/>
        <v>108</v>
      </c>
      <c r="P3428" s="8">
        <f t="shared" si="212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3"/>
        <v>100</v>
      </c>
      <c r="P3429" s="8">
        <f t="shared" si="212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3"/>
        <v>103</v>
      </c>
      <c r="P3430" s="8">
        <f t="shared" si="212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3"/>
        <v>130</v>
      </c>
      <c r="P3431" s="8">
        <f t="shared" si="212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3"/>
        <v>109</v>
      </c>
      <c r="P3432" s="8">
        <f t="shared" si="212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3"/>
        <v>100</v>
      </c>
      <c r="P3433" s="8">
        <f t="shared" si="212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3"/>
        <v>110</v>
      </c>
      <c r="P3434" s="8">
        <f t="shared" si="212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3"/>
        <v>100</v>
      </c>
      <c r="P3435" s="8">
        <f t="shared" si="212"/>
        <v>134.1549295774648</v>
      </c>
      <c r="Q3435" t="s">
        <v>8317</v>
      </c>
      <c r="R3435" t="s">
        <v>8318</v>
      </c>
      <c r="S3435" s="12">
        <f t="shared" si="214"/>
        <v>41775.854803240734</v>
      </c>
      <c r="T3435" s="12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3"/>
        <v>106</v>
      </c>
      <c r="P3436" s="8">
        <f t="shared" si="212"/>
        <v>62.827380952380949</v>
      </c>
      <c r="Q3436" t="s">
        <v>8317</v>
      </c>
      <c r="R3436" t="s">
        <v>8318</v>
      </c>
      <c r="S3436" s="12">
        <f t="shared" si="214"/>
        <v>41800.172094907401</v>
      </c>
      <c r="T3436" s="12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3"/>
        <v>112</v>
      </c>
      <c r="P3437" s="8">
        <f t="shared" si="212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3"/>
        <v>106</v>
      </c>
      <c r="P3438" s="8">
        <f t="shared" si="212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3"/>
        <v>101</v>
      </c>
      <c r="P3439" s="8">
        <f t="shared" si="212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3"/>
        <v>104</v>
      </c>
      <c r="P3440" s="8">
        <f t="shared" si="212"/>
        <v>186.07142857142858</v>
      </c>
      <c r="Q3440" t="s">
        <v>8317</v>
      </c>
      <c r="R3440" t="s">
        <v>8318</v>
      </c>
      <c r="S3440" s="12">
        <f t="shared" si="214"/>
        <v>42100.719525462962</v>
      </c>
      <c r="T3440" s="12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3"/>
        <v>135</v>
      </c>
      <c r="P3441" s="8">
        <f t="shared" si="212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3"/>
        <v>105</v>
      </c>
      <c r="P3442" s="8">
        <f t="shared" si="212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3"/>
        <v>103</v>
      </c>
      <c r="P3443" s="8">
        <f t="shared" si="212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3"/>
        <v>100</v>
      </c>
      <c r="P3444" s="8">
        <f t="shared" si="212"/>
        <v>31.25</v>
      </c>
      <c r="Q3444" t="s">
        <v>8317</v>
      </c>
      <c r="R3444" t="s">
        <v>8318</v>
      </c>
      <c r="S3444" s="12">
        <f t="shared" si="214"/>
        <v>42124.632777777777</v>
      </c>
      <c r="T3444" s="12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3"/>
        <v>186</v>
      </c>
      <c r="P3445" s="8">
        <f t="shared" si="212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3"/>
        <v>289</v>
      </c>
      <c r="P3446" s="8">
        <f t="shared" si="212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3"/>
        <v>100</v>
      </c>
      <c r="P3447" s="8">
        <f t="shared" si="212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3"/>
        <v>108</v>
      </c>
      <c r="P3448" s="8">
        <f t="shared" si="212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3"/>
        <v>108</v>
      </c>
      <c r="P3449" s="8">
        <f t="shared" si="212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3"/>
        <v>110</v>
      </c>
      <c r="P3450" s="8">
        <f t="shared" si="212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3"/>
        <v>171</v>
      </c>
      <c r="P3451" s="8">
        <f t="shared" si="212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3"/>
        <v>152</v>
      </c>
      <c r="P3452" s="8">
        <f t="shared" si="212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3"/>
        <v>101</v>
      </c>
      <c r="P3453" s="8">
        <f t="shared" si="212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3"/>
        <v>153</v>
      </c>
      <c r="P3454" s="8">
        <f t="shared" si="212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3"/>
        <v>128</v>
      </c>
      <c r="P3455" s="8">
        <f t="shared" si="212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3"/>
        <v>101</v>
      </c>
      <c r="P3456" s="8">
        <f t="shared" si="212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3"/>
        <v>101</v>
      </c>
      <c r="P3457" s="8">
        <f t="shared" si="212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3"/>
        <v>191</v>
      </c>
      <c r="P3458" s="8">
        <f t="shared" ref="P3458:P3521" si="216">IF(L3458=0,0,E3458/L3458)</f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7">ROUND(100*E3459/D3459,0)</f>
        <v>140</v>
      </c>
      <c r="P3459" s="8">
        <f t="shared" si="216"/>
        <v>50.981818181818184</v>
      </c>
      <c r="Q3459" t="s">
        <v>8317</v>
      </c>
      <c r="R3459" t="s">
        <v>8318</v>
      </c>
      <c r="S3459" s="12">
        <f t="shared" ref="S3459:S3522" si="218">(J3459/86400)+25569+(-5/24)</f>
        <v>42016.498344907406</v>
      </c>
      <c r="T3459" s="12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7"/>
        <v>124</v>
      </c>
      <c r="P3460" s="8">
        <f t="shared" si="216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7"/>
        <v>126</v>
      </c>
      <c r="P3461" s="8">
        <f t="shared" si="216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7"/>
        <v>190</v>
      </c>
      <c r="P3462" s="8">
        <f t="shared" si="216"/>
        <v>50</v>
      </c>
      <c r="Q3462" t="s">
        <v>8317</v>
      </c>
      <c r="R3462" t="s">
        <v>8318</v>
      </c>
      <c r="S3462" s="12">
        <f t="shared" si="218"/>
        <v>41852.318888888891</v>
      </c>
      <c r="T3462" s="12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7"/>
        <v>139</v>
      </c>
      <c r="P3463" s="8">
        <f t="shared" si="216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7"/>
        <v>202</v>
      </c>
      <c r="P3464" s="8">
        <f t="shared" si="216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7"/>
        <v>103</v>
      </c>
      <c r="P3465" s="8">
        <f t="shared" si="216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7"/>
        <v>102</v>
      </c>
      <c r="P3466" s="8">
        <f t="shared" si="216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7"/>
        <v>103</v>
      </c>
      <c r="P3467" s="8">
        <f t="shared" si="216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7"/>
        <v>127</v>
      </c>
      <c r="P3468" s="8">
        <f t="shared" si="216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7"/>
        <v>101</v>
      </c>
      <c r="P3469" s="8">
        <f t="shared" si="216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7"/>
        <v>122</v>
      </c>
      <c r="P3470" s="8">
        <f t="shared" si="216"/>
        <v>716.35294117647061</v>
      </c>
      <c r="Q3470" t="s">
        <v>8317</v>
      </c>
      <c r="R3470" t="s">
        <v>8318</v>
      </c>
      <c r="S3470" s="12">
        <f t="shared" si="218"/>
        <v>42605.55704861111</v>
      </c>
      <c r="T3470" s="12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7"/>
        <v>113</v>
      </c>
      <c r="P3471" s="8">
        <f t="shared" si="216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7"/>
        <v>150</v>
      </c>
      <c r="P3472" s="8">
        <f t="shared" si="216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7"/>
        <v>215</v>
      </c>
      <c r="P3473" s="8">
        <f t="shared" si="216"/>
        <v>35.766666666666666</v>
      </c>
      <c r="Q3473" t="s">
        <v>8317</v>
      </c>
      <c r="R3473" t="s">
        <v>8318</v>
      </c>
      <c r="S3473" s="12">
        <f t="shared" si="218"/>
        <v>41841.61215277778</v>
      </c>
      <c r="T3473" s="12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7"/>
        <v>102</v>
      </c>
      <c r="P3474" s="8">
        <f t="shared" si="216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7"/>
        <v>100</v>
      </c>
      <c r="P3475" s="8">
        <f t="shared" si="216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7"/>
        <v>101</v>
      </c>
      <c r="P3476" s="8">
        <f t="shared" si="216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7"/>
        <v>113</v>
      </c>
      <c r="P3477" s="8">
        <f t="shared" si="216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7"/>
        <v>104</v>
      </c>
      <c r="P3478" s="8">
        <f t="shared" si="216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7"/>
        <v>115</v>
      </c>
      <c r="P3479" s="8">
        <f t="shared" si="216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7"/>
        <v>113</v>
      </c>
      <c r="P3480" s="8">
        <f t="shared" si="216"/>
        <v>39.596491228070178</v>
      </c>
      <c r="Q3480" t="s">
        <v>8317</v>
      </c>
      <c r="R3480" t="s">
        <v>8318</v>
      </c>
      <c r="S3480" s="12">
        <f t="shared" si="218"/>
        <v>42053.708587962959</v>
      </c>
      <c r="T3480" s="12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7"/>
        <v>128</v>
      </c>
      <c r="P3481" s="8">
        <f t="shared" si="216"/>
        <v>34.25</v>
      </c>
      <c r="Q3481" t="s">
        <v>8317</v>
      </c>
      <c r="R3481" t="s">
        <v>8318</v>
      </c>
      <c r="S3481" s="12">
        <f t="shared" si="218"/>
        <v>41781.64675925926</v>
      </c>
      <c r="T3481" s="12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7"/>
        <v>143</v>
      </c>
      <c r="P3482" s="8">
        <f t="shared" si="216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7"/>
        <v>119</v>
      </c>
      <c r="P3483" s="8">
        <f t="shared" si="216"/>
        <v>125.05263157894737</v>
      </c>
      <c r="Q3483" t="s">
        <v>8317</v>
      </c>
      <c r="R3483" t="s">
        <v>8318</v>
      </c>
      <c r="S3483" s="12">
        <f t="shared" si="218"/>
        <v>41989.039212962962</v>
      </c>
      <c r="T3483" s="12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7"/>
        <v>138</v>
      </c>
      <c r="P3484" s="8">
        <f t="shared" si="216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7"/>
        <v>160</v>
      </c>
      <c r="P3485" s="8">
        <f t="shared" si="216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7"/>
        <v>114</v>
      </c>
      <c r="P3486" s="8">
        <f t="shared" si="216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7"/>
        <v>101</v>
      </c>
      <c r="P3487" s="8">
        <f t="shared" si="216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7"/>
        <v>155</v>
      </c>
      <c r="P3488" s="8">
        <f t="shared" si="216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7"/>
        <v>128</v>
      </c>
      <c r="P3489" s="8">
        <f t="shared" si="216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7"/>
        <v>121</v>
      </c>
      <c r="P3490" s="8">
        <f t="shared" si="216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7"/>
        <v>113</v>
      </c>
      <c r="P3491" s="8">
        <f t="shared" si="216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7"/>
        <v>128</v>
      </c>
      <c r="P3492" s="8">
        <f t="shared" si="216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7"/>
        <v>158</v>
      </c>
      <c r="P3493" s="8">
        <f t="shared" si="216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7"/>
        <v>105</v>
      </c>
      <c r="P3494" s="8">
        <f t="shared" si="216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7"/>
        <v>100</v>
      </c>
      <c r="P3495" s="8">
        <f t="shared" si="216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7"/>
        <v>100</v>
      </c>
      <c r="P3496" s="8">
        <f t="shared" si="216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7"/>
        <v>107</v>
      </c>
      <c r="P3497" s="8">
        <f t="shared" si="216"/>
        <v>74.208333333333329</v>
      </c>
      <c r="Q3497" t="s">
        <v>8317</v>
      </c>
      <c r="R3497" t="s">
        <v>8318</v>
      </c>
      <c r="S3497" s="12">
        <f t="shared" si="218"/>
        <v>41915.554502314808</v>
      </c>
      <c r="T3497" s="12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7"/>
        <v>124</v>
      </c>
      <c r="P3498" s="8">
        <f t="shared" si="216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7"/>
        <v>109</v>
      </c>
      <c r="P3499" s="8">
        <f t="shared" si="216"/>
        <v>34.408163265306122</v>
      </c>
      <c r="Q3499" t="s">
        <v>8317</v>
      </c>
      <c r="R3499" t="s">
        <v>8318</v>
      </c>
      <c r="S3499" s="12">
        <f t="shared" si="218"/>
        <v>42511.53361111111</v>
      </c>
      <c r="T3499" s="12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7"/>
        <v>102</v>
      </c>
      <c r="P3500" s="8">
        <f t="shared" si="216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7"/>
        <v>106</v>
      </c>
      <c r="P3501" s="8">
        <f t="shared" si="216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7"/>
        <v>106</v>
      </c>
      <c r="P3502" s="8">
        <f t="shared" si="216"/>
        <v>25.30952380952381</v>
      </c>
      <c r="Q3502" t="s">
        <v>8317</v>
      </c>
      <c r="R3502" t="s">
        <v>8318</v>
      </c>
      <c r="S3502" s="12">
        <f t="shared" si="218"/>
        <v>42419.711087962962</v>
      </c>
      <c r="T3502" s="12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7"/>
        <v>101</v>
      </c>
      <c r="P3503" s="8">
        <f t="shared" si="216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7"/>
        <v>105</v>
      </c>
      <c r="P3504" s="8">
        <f t="shared" si="216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7"/>
        <v>108</v>
      </c>
      <c r="P3505" s="8">
        <f t="shared" si="216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7"/>
        <v>100</v>
      </c>
      <c r="P3506" s="8">
        <f t="shared" si="216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7"/>
        <v>104</v>
      </c>
      <c r="P3507" s="8">
        <f t="shared" si="216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7"/>
        <v>102</v>
      </c>
      <c r="P3508" s="8">
        <f t="shared" si="216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7"/>
        <v>104</v>
      </c>
      <c r="P3509" s="8">
        <f t="shared" si="216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7"/>
        <v>180</v>
      </c>
      <c r="P3510" s="8">
        <f t="shared" si="216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7"/>
        <v>106</v>
      </c>
      <c r="P3511" s="8">
        <f t="shared" si="216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7"/>
        <v>101</v>
      </c>
      <c r="P3512" s="8">
        <f t="shared" si="216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7"/>
        <v>101</v>
      </c>
      <c r="P3513" s="8">
        <f t="shared" si="216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7"/>
        <v>100</v>
      </c>
      <c r="P3514" s="8">
        <f t="shared" si="216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7"/>
        <v>118</v>
      </c>
      <c r="P3515" s="8">
        <f t="shared" si="216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7"/>
        <v>110</v>
      </c>
      <c r="P3516" s="8">
        <f t="shared" si="216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7"/>
        <v>103</v>
      </c>
      <c r="P3517" s="8">
        <f t="shared" si="216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7"/>
        <v>100</v>
      </c>
      <c r="P3518" s="8">
        <f t="shared" si="216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7"/>
        <v>100</v>
      </c>
      <c r="P3519" s="8">
        <f t="shared" si="216"/>
        <v>307.69230769230768</v>
      </c>
      <c r="Q3519" t="s">
        <v>8317</v>
      </c>
      <c r="R3519" t="s">
        <v>8318</v>
      </c>
      <c r="S3519" s="12">
        <f t="shared" si="218"/>
        <v>41794.609189814808</v>
      </c>
      <c r="T3519" s="12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7"/>
        <v>110</v>
      </c>
      <c r="P3520" s="8">
        <f t="shared" si="216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7"/>
        <v>101</v>
      </c>
      <c r="P3521" s="8">
        <f t="shared" si="216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7"/>
        <v>101</v>
      </c>
      <c r="P3522" s="8">
        <f t="shared" ref="P3522:P3585" si="220">IF(L3522=0,0,E3522/L3522)</f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1">ROUND(100*E3523/D3523,0)</f>
        <v>169</v>
      </c>
      <c r="P3523" s="8">
        <f t="shared" si="220"/>
        <v>45.615384615384613</v>
      </c>
      <c r="Q3523" t="s">
        <v>8317</v>
      </c>
      <c r="R3523" t="s">
        <v>8318</v>
      </c>
      <c r="S3523" s="12">
        <f t="shared" ref="S3523:S3586" si="222">(J3523/86400)+25569+(-5/24)</f>
        <v>41881.153009259258</v>
      </c>
      <c r="T3523" s="12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1"/>
        <v>100</v>
      </c>
      <c r="P3524" s="8">
        <f t="shared" si="220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1"/>
        <v>114</v>
      </c>
      <c r="P3525" s="8">
        <f t="shared" si="220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1"/>
        <v>102</v>
      </c>
      <c r="P3526" s="8">
        <f t="shared" si="220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1"/>
        <v>106</v>
      </c>
      <c r="P3527" s="8">
        <f t="shared" si="220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1"/>
        <v>102</v>
      </c>
      <c r="P3528" s="8">
        <f t="shared" si="220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1"/>
        <v>117</v>
      </c>
      <c r="P3529" s="8">
        <f t="shared" si="220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1"/>
        <v>101</v>
      </c>
      <c r="P3530" s="8">
        <f t="shared" si="220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1"/>
        <v>132</v>
      </c>
      <c r="P3531" s="8">
        <f t="shared" si="220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1"/>
        <v>100</v>
      </c>
      <c r="P3532" s="8">
        <f t="shared" si="220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1"/>
        <v>128</v>
      </c>
      <c r="P3533" s="8">
        <f t="shared" si="220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1"/>
        <v>119</v>
      </c>
      <c r="P3534" s="8">
        <f t="shared" si="220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1"/>
        <v>126</v>
      </c>
      <c r="P3535" s="8">
        <f t="shared" si="220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1"/>
        <v>156</v>
      </c>
      <c r="P3536" s="8">
        <f t="shared" si="220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1"/>
        <v>103</v>
      </c>
      <c r="P3537" s="8">
        <f t="shared" si="220"/>
        <v>44.847826086956523</v>
      </c>
      <c r="Q3537" t="s">
        <v>8317</v>
      </c>
      <c r="R3537" t="s">
        <v>8318</v>
      </c>
      <c r="S3537" s="12">
        <f t="shared" si="222"/>
        <v>42248.431828703702</v>
      </c>
      <c r="T3537" s="12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1"/>
        <v>153</v>
      </c>
      <c r="P3538" s="8">
        <f t="shared" si="220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1"/>
        <v>180</v>
      </c>
      <c r="P3539" s="8">
        <f t="shared" si="220"/>
        <v>43.5</v>
      </c>
      <c r="Q3539" t="s">
        <v>8317</v>
      </c>
      <c r="R3539" t="s">
        <v>8318</v>
      </c>
      <c r="S3539" s="12">
        <f t="shared" si="222"/>
        <v>41923.146018518521</v>
      </c>
      <c r="T3539" s="12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1"/>
        <v>128</v>
      </c>
      <c r="P3540" s="8">
        <f t="shared" si="220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1"/>
        <v>120</v>
      </c>
      <c r="P3541" s="8">
        <f t="shared" si="220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1"/>
        <v>123</v>
      </c>
      <c r="P3542" s="8">
        <f t="shared" si="220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1"/>
        <v>105</v>
      </c>
      <c r="P3543" s="8">
        <f t="shared" si="220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1"/>
        <v>102</v>
      </c>
      <c r="P3544" s="8">
        <f t="shared" si="220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1"/>
        <v>105</v>
      </c>
      <c r="P3545" s="8">
        <f t="shared" si="220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1"/>
        <v>100</v>
      </c>
      <c r="P3546" s="8">
        <f t="shared" si="220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1"/>
        <v>100</v>
      </c>
      <c r="P3547" s="8">
        <f t="shared" si="220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1"/>
        <v>102</v>
      </c>
      <c r="P3548" s="8">
        <f t="shared" si="220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1"/>
        <v>114</v>
      </c>
      <c r="P3549" s="8">
        <f t="shared" si="220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1"/>
        <v>102</v>
      </c>
      <c r="P3550" s="8">
        <f t="shared" si="220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1"/>
        <v>102</v>
      </c>
      <c r="P3551" s="8">
        <f t="shared" si="220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1"/>
        <v>105</v>
      </c>
      <c r="P3552" s="8">
        <f t="shared" si="220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1"/>
        <v>102</v>
      </c>
      <c r="P3553" s="8">
        <f t="shared" si="220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1"/>
        <v>100</v>
      </c>
      <c r="P3554" s="8">
        <f t="shared" si="220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1"/>
        <v>106</v>
      </c>
      <c r="P3555" s="8">
        <f t="shared" si="220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1"/>
        <v>113</v>
      </c>
      <c r="P3556" s="8">
        <f t="shared" si="220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1"/>
        <v>100</v>
      </c>
      <c r="P3557" s="8">
        <f t="shared" si="220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1"/>
        <v>100</v>
      </c>
      <c r="P3558" s="8">
        <f t="shared" si="220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1"/>
        <v>100</v>
      </c>
      <c r="P3559" s="8">
        <f t="shared" si="220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1"/>
        <v>144</v>
      </c>
      <c r="P3560" s="8">
        <f t="shared" si="220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1"/>
        <v>104</v>
      </c>
      <c r="P3561" s="8">
        <f t="shared" si="220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1"/>
        <v>108</v>
      </c>
      <c r="P3562" s="8">
        <f t="shared" si="220"/>
        <v>46.891891891891895</v>
      </c>
      <c r="Q3562" t="s">
        <v>8317</v>
      </c>
      <c r="R3562" t="s">
        <v>8318</v>
      </c>
      <c r="S3562" s="12">
        <f t="shared" si="222"/>
        <v>42115.68131944444</v>
      </c>
      <c r="T3562" s="12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1"/>
        <v>102</v>
      </c>
      <c r="P3563" s="8">
        <f t="shared" si="220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1"/>
        <v>149</v>
      </c>
      <c r="P3564" s="8">
        <f t="shared" si="220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1"/>
        <v>105</v>
      </c>
      <c r="P3565" s="8">
        <f t="shared" si="220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1"/>
        <v>101</v>
      </c>
      <c r="P3566" s="8">
        <f t="shared" si="220"/>
        <v>59.117647058823529</v>
      </c>
      <c r="Q3566" t="s">
        <v>8317</v>
      </c>
      <c r="R3566" t="s">
        <v>8318</v>
      </c>
      <c r="S3566" s="12">
        <f t="shared" si="222"/>
        <v>42236.414918981478</v>
      </c>
      <c r="T3566" s="12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1"/>
        <v>131</v>
      </c>
      <c r="P3567" s="8">
        <f t="shared" si="220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1"/>
        <v>105</v>
      </c>
      <c r="P3568" s="8">
        <f t="shared" si="220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1"/>
        <v>109</v>
      </c>
      <c r="P3569" s="8">
        <f t="shared" si="220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1"/>
        <v>111</v>
      </c>
      <c r="P3570" s="8">
        <f t="shared" si="220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1"/>
        <v>100</v>
      </c>
      <c r="P3571" s="8">
        <f t="shared" si="220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1"/>
        <v>114</v>
      </c>
      <c r="P3572" s="8">
        <f t="shared" si="220"/>
        <v>87.961538461538467</v>
      </c>
      <c r="Q3572" t="s">
        <v>8317</v>
      </c>
      <c r="R3572" t="s">
        <v>8318</v>
      </c>
      <c r="S3572" s="12">
        <f t="shared" si="222"/>
        <v>41976.12364583333</v>
      </c>
      <c r="T3572" s="12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1"/>
        <v>122</v>
      </c>
      <c r="P3573" s="8">
        <f t="shared" si="220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1"/>
        <v>100</v>
      </c>
      <c r="P3574" s="8">
        <f t="shared" si="220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1"/>
        <v>103</v>
      </c>
      <c r="P3575" s="8">
        <f t="shared" si="220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1"/>
        <v>106</v>
      </c>
      <c r="P3576" s="8">
        <f t="shared" si="220"/>
        <v>136.77777777777777</v>
      </c>
      <c r="Q3576" t="s">
        <v>8317</v>
      </c>
      <c r="R3576" t="s">
        <v>8318</v>
      </c>
      <c r="S3576" s="12">
        <f t="shared" si="222"/>
        <v>41926.734351851854</v>
      </c>
      <c r="T3576" s="12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1"/>
        <v>101</v>
      </c>
      <c r="P3577" s="8">
        <f t="shared" si="220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1"/>
        <v>100</v>
      </c>
      <c r="P3578" s="8">
        <f t="shared" si="220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1"/>
        <v>130</v>
      </c>
      <c r="P3579" s="8">
        <f t="shared" si="220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1"/>
        <v>100</v>
      </c>
      <c r="P3580" s="8">
        <f t="shared" si="220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1"/>
        <v>100</v>
      </c>
      <c r="P3581" s="8">
        <f t="shared" si="220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1"/>
        <v>114</v>
      </c>
      <c r="P3582" s="8">
        <f t="shared" si="220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1"/>
        <v>100</v>
      </c>
      <c r="P3583" s="8">
        <f t="shared" si="220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1"/>
        <v>287</v>
      </c>
      <c r="P3584" s="8">
        <f t="shared" si="220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1"/>
        <v>109</v>
      </c>
      <c r="P3585" s="8">
        <f t="shared" si="220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1"/>
        <v>116</v>
      </c>
      <c r="P3586" s="8">
        <f t="shared" ref="P3586:P3649" si="224">IF(L3586=0,0,E3586/L3586)</f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5">ROUND(100*E3587/D3587,0)</f>
        <v>119</v>
      </c>
      <c r="P3587" s="8">
        <f t="shared" si="224"/>
        <v>176.08695652173913</v>
      </c>
      <c r="Q3587" t="s">
        <v>8317</v>
      </c>
      <c r="R3587" t="s">
        <v>8318</v>
      </c>
      <c r="S3587" s="12">
        <f t="shared" ref="S3587:S3650" si="226">(J3587/86400)+25569+(-5/24)</f>
        <v>41964.507986111108</v>
      </c>
      <c r="T3587" s="12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5"/>
        <v>109</v>
      </c>
      <c r="P3588" s="8">
        <f t="shared" si="224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5"/>
        <v>127</v>
      </c>
      <c r="P3589" s="8">
        <f t="shared" si="224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5"/>
        <v>101</v>
      </c>
      <c r="P3590" s="8">
        <f t="shared" si="224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5"/>
        <v>128</v>
      </c>
      <c r="P3591" s="8">
        <f t="shared" si="224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5"/>
        <v>100</v>
      </c>
      <c r="P3592" s="8">
        <f t="shared" si="224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5"/>
        <v>175</v>
      </c>
      <c r="P3593" s="8">
        <f t="shared" si="224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5"/>
        <v>127</v>
      </c>
      <c r="P3594" s="8">
        <f t="shared" si="224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5"/>
        <v>111</v>
      </c>
      <c r="P3595" s="8">
        <f t="shared" si="224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5"/>
        <v>126</v>
      </c>
      <c r="P3596" s="8">
        <f t="shared" si="224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5"/>
        <v>119</v>
      </c>
      <c r="P3597" s="8">
        <f t="shared" si="224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5"/>
        <v>108</v>
      </c>
      <c r="P3598" s="8">
        <f t="shared" si="224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5"/>
        <v>103</v>
      </c>
      <c r="P3599" s="8">
        <f t="shared" si="224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5"/>
        <v>110</v>
      </c>
      <c r="P3600" s="8">
        <f t="shared" si="224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5"/>
        <v>202</v>
      </c>
      <c r="P3601" s="8">
        <f t="shared" si="224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5"/>
        <v>130</v>
      </c>
      <c r="P3602" s="8">
        <f t="shared" si="224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5"/>
        <v>104</v>
      </c>
      <c r="P3603" s="8">
        <f t="shared" si="224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5"/>
        <v>100</v>
      </c>
      <c r="P3604" s="8">
        <f t="shared" si="224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5"/>
        <v>171</v>
      </c>
      <c r="P3605" s="8">
        <f t="shared" si="224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5"/>
        <v>113</v>
      </c>
      <c r="P3606" s="8">
        <f t="shared" si="224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5"/>
        <v>184</v>
      </c>
      <c r="P3607" s="8">
        <f t="shared" si="224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5"/>
        <v>130</v>
      </c>
      <c r="P3608" s="8">
        <f t="shared" si="224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5"/>
        <v>105</v>
      </c>
      <c r="P3609" s="8">
        <f t="shared" si="224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5"/>
        <v>100</v>
      </c>
      <c r="P3610" s="8">
        <f t="shared" si="224"/>
        <v>29.62962962962963</v>
      </c>
      <c r="Q3610" t="s">
        <v>8317</v>
      </c>
      <c r="R3610" t="s">
        <v>8318</v>
      </c>
      <c r="S3610" s="12">
        <f t="shared" si="226"/>
        <v>42506.501041666663</v>
      </c>
      <c r="T3610" s="12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5"/>
        <v>153</v>
      </c>
      <c r="P3611" s="8">
        <f t="shared" si="224"/>
        <v>143.0952380952381</v>
      </c>
      <c r="Q3611" t="s">
        <v>8317</v>
      </c>
      <c r="R3611" t="s">
        <v>8318</v>
      </c>
      <c r="S3611" s="12">
        <f t="shared" si="226"/>
        <v>42429.783391203702</v>
      </c>
      <c r="T3611" s="12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5"/>
        <v>162</v>
      </c>
      <c r="P3612" s="8">
        <f t="shared" si="224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5"/>
        <v>136</v>
      </c>
      <c r="P3613" s="8">
        <f t="shared" si="224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5"/>
        <v>144</v>
      </c>
      <c r="P3614" s="8">
        <f t="shared" si="224"/>
        <v>126.66666666666667</v>
      </c>
      <c r="Q3614" t="s">
        <v>8317</v>
      </c>
      <c r="R3614" t="s">
        <v>8318</v>
      </c>
      <c r="S3614" s="12">
        <f t="shared" si="226"/>
        <v>41789.518645833326</v>
      </c>
      <c r="T3614" s="12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5"/>
        <v>100</v>
      </c>
      <c r="P3615" s="8">
        <f t="shared" si="224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5"/>
        <v>101</v>
      </c>
      <c r="P3616" s="8">
        <f t="shared" si="224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5"/>
        <v>107</v>
      </c>
      <c r="P3617" s="8">
        <f t="shared" si="224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5"/>
        <v>125</v>
      </c>
      <c r="P3618" s="8">
        <f t="shared" si="224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5"/>
        <v>119</v>
      </c>
      <c r="P3619" s="8">
        <f t="shared" si="224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5"/>
        <v>101</v>
      </c>
      <c r="P3620" s="8">
        <f t="shared" si="224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5"/>
        <v>113</v>
      </c>
      <c r="P3621" s="8">
        <f t="shared" si="224"/>
        <v>66.470588235294116</v>
      </c>
      <c r="Q3621" t="s">
        <v>8317</v>
      </c>
      <c r="R3621" t="s">
        <v>8318</v>
      </c>
      <c r="S3621" s="12">
        <f t="shared" si="226"/>
        <v>42660.923912037033</v>
      </c>
      <c r="T3621" s="12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5"/>
        <v>105</v>
      </c>
      <c r="P3622" s="8">
        <f t="shared" si="224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5"/>
        <v>110</v>
      </c>
      <c r="P3623" s="8">
        <f t="shared" si="224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5"/>
        <v>100</v>
      </c>
      <c r="P3624" s="8">
        <f t="shared" si="224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5"/>
        <v>120</v>
      </c>
      <c r="P3625" s="8">
        <f t="shared" si="224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5"/>
        <v>105</v>
      </c>
      <c r="P3626" s="8">
        <f t="shared" si="224"/>
        <v>80.717948717948715</v>
      </c>
      <c r="Q3626" t="s">
        <v>8317</v>
      </c>
      <c r="R3626" t="s">
        <v>8318</v>
      </c>
      <c r="S3626" s="12">
        <f t="shared" si="226"/>
        <v>42545.56585648148</v>
      </c>
      <c r="T3626" s="12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5"/>
        <v>103</v>
      </c>
      <c r="P3627" s="8">
        <f t="shared" si="224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5"/>
        <v>102</v>
      </c>
      <c r="P3628" s="8">
        <f t="shared" si="224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5"/>
        <v>100</v>
      </c>
      <c r="P3629" s="8">
        <f t="shared" si="224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5"/>
        <v>0</v>
      </c>
      <c r="P3630" s="8">
        <f t="shared" si="224"/>
        <v>0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5"/>
        <v>0</v>
      </c>
      <c r="P3631" s="8">
        <f t="shared" si="224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5"/>
        <v>0</v>
      </c>
      <c r="P3632" s="8">
        <f t="shared" si="224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5"/>
        <v>51</v>
      </c>
      <c r="P3633" s="8">
        <f t="shared" si="224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5"/>
        <v>20</v>
      </c>
      <c r="P3634" s="8">
        <f t="shared" si="224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5"/>
        <v>35</v>
      </c>
      <c r="P3635" s="8">
        <f t="shared" si="224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5"/>
        <v>4</v>
      </c>
      <c r="P3636" s="8">
        <f t="shared" si="224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5"/>
        <v>36</v>
      </c>
      <c r="P3637" s="8">
        <f t="shared" si="224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5"/>
        <v>0</v>
      </c>
      <c r="P3638" s="8">
        <f t="shared" si="224"/>
        <v>0</v>
      </c>
      <c r="Q3638" t="s">
        <v>8317</v>
      </c>
      <c r="R3638" t="s">
        <v>8359</v>
      </c>
      <c r="S3638" s="12">
        <f t="shared" si="226"/>
        <v>42226.486446759256</v>
      </c>
      <c r="T3638" s="12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5"/>
        <v>31</v>
      </c>
      <c r="P3639" s="8">
        <f t="shared" si="224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5"/>
        <v>7</v>
      </c>
      <c r="P3640" s="8">
        <f t="shared" si="224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5"/>
        <v>0</v>
      </c>
      <c r="P3641" s="8">
        <f t="shared" si="224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5"/>
        <v>6</v>
      </c>
      <c r="P3642" s="8">
        <f t="shared" si="224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5"/>
        <v>0</v>
      </c>
      <c r="P3643" s="8">
        <f t="shared" si="224"/>
        <v>0</v>
      </c>
      <c r="Q3643" t="s">
        <v>8317</v>
      </c>
      <c r="R3643" t="s">
        <v>8359</v>
      </c>
      <c r="S3643" s="12">
        <f t="shared" si="226"/>
        <v>41899.41873842592</v>
      </c>
      <c r="T3643" s="12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5"/>
        <v>2</v>
      </c>
      <c r="P3644" s="8">
        <f t="shared" si="224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5"/>
        <v>0</v>
      </c>
      <c r="P3645" s="8">
        <f t="shared" si="224"/>
        <v>0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5"/>
        <v>16</v>
      </c>
      <c r="P3646" s="8">
        <f t="shared" si="224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5"/>
        <v>0</v>
      </c>
      <c r="P3647" s="8">
        <f t="shared" si="224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5"/>
        <v>5</v>
      </c>
      <c r="P3648" s="8">
        <f t="shared" si="224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5"/>
        <v>6</v>
      </c>
      <c r="P3649" s="8">
        <f t="shared" si="224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5"/>
        <v>100</v>
      </c>
      <c r="P3650" s="8">
        <f t="shared" ref="P3650:P3713" si="228">IF(L3650=0,0,E3650/L3650)</f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9">ROUND(100*E3651/D3651,0)</f>
        <v>104</v>
      </c>
      <c r="P3651" s="8">
        <f t="shared" si="228"/>
        <v>97.5</v>
      </c>
      <c r="Q3651" t="s">
        <v>8317</v>
      </c>
      <c r="R3651" t="s">
        <v>8318</v>
      </c>
      <c r="S3651" s="12">
        <f t="shared" ref="S3651:S3714" si="230">(J3651/86400)+25569+(-5/24)</f>
        <v>41780.504560185182</v>
      </c>
      <c r="T3651" s="12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9"/>
        <v>100</v>
      </c>
      <c r="P3652" s="8">
        <f t="shared" si="228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9"/>
        <v>104</v>
      </c>
      <c r="P3653" s="8">
        <f t="shared" si="228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9"/>
        <v>251</v>
      </c>
      <c r="P3654" s="8">
        <f t="shared" si="228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9"/>
        <v>101</v>
      </c>
      <c r="P3655" s="8">
        <f t="shared" si="228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9"/>
        <v>174</v>
      </c>
      <c r="P3656" s="8">
        <f t="shared" si="228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9"/>
        <v>116</v>
      </c>
      <c r="P3657" s="8">
        <f t="shared" si="228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9"/>
        <v>106</v>
      </c>
      <c r="P3658" s="8">
        <f t="shared" si="228"/>
        <v>115.02173913043478</v>
      </c>
      <c r="Q3658" t="s">
        <v>8317</v>
      </c>
      <c r="R3658" t="s">
        <v>8318</v>
      </c>
      <c r="S3658" s="12">
        <f t="shared" si="230"/>
        <v>42737.701805555553</v>
      </c>
      <c r="T3658" s="12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9"/>
        <v>111</v>
      </c>
      <c r="P3659" s="8">
        <f t="shared" si="228"/>
        <v>110.75</v>
      </c>
      <c r="Q3659" t="s">
        <v>8317</v>
      </c>
      <c r="R3659" t="s">
        <v>8318</v>
      </c>
      <c r="S3659" s="12">
        <f t="shared" si="230"/>
        <v>42499.4215162037</v>
      </c>
      <c r="T3659" s="12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9"/>
        <v>101</v>
      </c>
      <c r="P3660" s="8">
        <f t="shared" si="228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9"/>
        <v>102</v>
      </c>
      <c r="P3661" s="8">
        <f t="shared" si="228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9"/>
        <v>100</v>
      </c>
      <c r="P3662" s="8">
        <f t="shared" si="228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9"/>
        <v>111</v>
      </c>
      <c r="P3663" s="8">
        <f t="shared" si="228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9"/>
        <v>101</v>
      </c>
      <c r="P3664" s="8">
        <f t="shared" si="228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9"/>
        <v>104</v>
      </c>
      <c r="P3665" s="8">
        <f t="shared" si="228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9"/>
        <v>109</v>
      </c>
      <c r="P3666" s="8">
        <f t="shared" si="228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9"/>
        <v>115</v>
      </c>
      <c r="P3667" s="8">
        <f t="shared" si="228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9"/>
        <v>100</v>
      </c>
      <c r="P3668" s="8">
        <f t="shared" si="228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9"/>
        <v>103</v>
      </c>
      <c r="P3669" s="8">
        <f t="shared" si="228"/>
        <v>53.363965517241382</v>
      </c>
      <c r="Q3669" t="s">
        <v>8317</v>
      </c>
      <c r="R3669" t="s">
        <v>8318</v>
      </c>
      <c r="S3669" s="12">
        <f t="shared" si="230"/>
        <v>42173.761793981474</v>
      </c>
      <c r="T3669" s="12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9"/>
        <v>104</v>
      </c>
      <c r="P3670" s="8">
        <f t="shared" si="228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9"/>
        <v>138</v>
      </c>
      <c r="P3671" s="8">
        <f t="shared" si="228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9"/>
        <v>110</v>
      </c>
      <c r="P3672" s="8">
        <f t="shared" si="228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9"/>
        <v>101</v>
      </c>
      <c r="P3673" s="8">
        <f t="shared" si="228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9"/>
        <v>102</v>
      </c>
      <c r="P3674" s="8">
        <f t="shared" si="228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9"/>
        <v>114</v>
      </c>
      <c r="P3675" s="8">
        <f t="shared" si="228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9"/>
        <v>100</v>
      </c>
      <c r="P3676" s="8">
        <f t="shared" si="228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9"/>
        <v>140</v>
      </c>
      <c r="P3677" s="8">
        <f t="shared" si="228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9"/>
        <v>129</v>
      </c>
      <c r="P3678" s="8">
        <f t="shared" si="228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9"/>
        <v>103</v>
      </c>
      <c r="P3679" s="8">
        <f t="shared" si="228"/>
        <v>62.052763819095475</v>
      </c>
      <c r="Q3679" t="s">
        <v>8317</v>
      </c>
      <c r="R3679" t="s">
        <v>8318</v>
      </c>
      <c r="S3679" s="12">
        <f t="shared" si="230"/>
        <v>41802.365949074076</v>
      </c>
      <c r="T3679" s="12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9"/>
        <v>103</v>
      </c>
      <c r="P3680" s="8">
        <f t="shared" si="228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9"/>
        <v>110</v>
      </c>
      <c r="P3681" s="8">
        <f t="shared" si="228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9"/>
        <v>113</v>
      </c>
      <c r="P3682" s="8">
        <f t="shared" si="228"/>
        <v>99.5</v>
      </c>
      <c r="Q3682" t="s">
        <v>8317</v>
      </c>
      <c r="R3682" t="s">
        <v>8318</v>
      </c>
      <c r="S3682" s="12">
        <f t="shared" si="230"/>
        <v>42627.245763888888</v>
      </c>
      <c r="T3682" s="12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9"/>
        <v>112</v>
      </c>
      <c r="P3683" s="8">
        <f t="shared" si="228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9"/>
        <v>139</v>
      </c>
      <c r="P3684" s="8">
        <f t="shared" si="228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9"/>
        <v>111</v>
      </c>
      <c r="P3685" s="8">
        <f t="shared" si="228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9"/>
        <v>139</v>
      </c>
      <c r="P3686" s="8">
        <f t="shared" si="228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9"/>
        <v>106</v>
      </c>
      <c r="P3687" s="8">
        <f t="shared" si="228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9"/>
        <v>101</v>
      </c>
      <c r="P3688" s="8">
        <f t="shared" si="228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9"/>
        <v>100</v>
      </c>
      <c r="P3689" s="8">
        <f t="shared" si="228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9"/>
        <v>109</v>
      </c>
      <c r="P3690" s="8">
        <f t="shared" si="228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9"/>
        <v>118</v>
      </c>
      <c r="P3691" s="8">
        <f t="shared" si="228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9"/>
        <v>120</v>
      </c>
      <c r="P3692" s="8">
        <f t="shared" si="228"/>
        <v>58.064516129032256</v>
      </c>
      <c r="Q3692" t="s">
        <v>8317</v>
      </c>
      <c r="R3692" t="s">
        <v>8318</v>
      </c>
      <c r="S3692" s="12">
        <f t="shared" si="230"/>
        <v>41940.38984953703</v>
      </c>
      <c r="T3692" s="12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9"/>
        <v>128</v>
      </c>
      <c r="P3693" s="8">
        <f t="shared" si="228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9"/>
        <v>126</v>
      </c>
      <c r="P3694" s="8">
        <f t="shared" si="228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9"/>
        <v>129</v>
      </c>
      <c r="P3695" s="8">
        <f t="shared" si="228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9"/>
        <v>107</v>
      </c>
      <c r="P3696" s="8">
        <f t="shared" si="228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9"/>
        <v>100</v>
      </c>
      <c r="P3697" s="8">
        <f t="shared" si="228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9"/>
        <v>155</v>
      </c>
      <c r="P3698" s="8">
        <f t="shared" si="228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9"/>
        <v>108</v>
      </c>
      <c r="P3699" s="8">
        <f t="shared" si="228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9"/>
        <v>111</v>
      </c>
      <c r="P3700" s="8">
        <f t="shared" si="228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9"/>
        <v>101</v>
      </c>
      <c r="P3701" s="8">
        <f t="shared" si="228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9"/>
        <v>121</v>
      </c>
      <c r="P3702" s="8">
        <f t="shared" si="228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9"/>
        <v>100</v>
      </c>
      <c r="P3703" s="8">
        <f t="shared" si="228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9"/>
        <v>109</v>
      </c>
      <c r="P3704" s="8">
        <f t="shared" si="228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9"/>
        <v>123</v>
      </c>
      <c r="P3705" s="8">
        <f t="shared" si="228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9"/>
        <v>136</v>
      </c>
      <c r="P3706" s="8">
        <f t="shared" si="228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9"/>
        <v>103</v>
      </c>
      <c r="P3707" s="8">
        <f t="shared" si="228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9"/>
        <v>121</v>
      </c>
      <c r="P3708" s="8">
        <f t="shared" si="228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9"/>
        <v>186</v>
      </c>
      <c r="P3709" s="8">
        <f t="shared" si="228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9"/>
        <v>300</v>
      </c>
      <c r="P3710" s="8">
        <f t="shared" si="228"/>
        <v>53.846153846153847</v>
      </c>
      <c r="Q3710" t="s">
        <v>8317</v>
      </c>
      <c r="R3710" t="s">
        <v>8318</v>
      </c>
      <c r="S3710" s="12">
        <f t="shared" si="230"/>
        <v>41809.933865740742</v>
      </c>
      <c r="T3710" s="12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9"/>
        <v>108</v>
      </c>
      <c r="P3711" s="8">
        <f t="shared" si="228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9"/>
        <v>141</v>
      </c>
      <c r="P3712" s="8">
        <f t="shared" si="228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9"/>
        <v>114</v>
      </c>
      <c r="P3713" s="8">
        <f t="shared" si="228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9"/>
        <v>154</v>
      </c>
      <c r="P3714" s="8">
        <f t="shared" ref="P3714:P3777" si="232">IF(L3714=0,0,E3714/L3714)</f>
        <v>110.86538461538461</v>
      </c>
      <c r="Q3714" t="s">
        <v>8317</v>
      </c>
      <c r="R3714" t="s">
        <v>8318</v>
      </c>
      <c r="S3714" s="12">
        <f t="shared" si="230"/>
        <v>42133.963738425919</v>
      </c>
      <c r="T3714" s="12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3">ROUND(100*E3715/D3715,0)</f>
        <v>102</v>
      </c>
      <c r="P3715" s="8">
        <f t="shared" si="232"/>
        <v>106.84210526315789</v>
      </c>
      <c r="Q3715" t="s">
        <v>8317</v>
      </c>
      <c r="R3715" t="s">
        <v>8318</v>
      </c>
      <c r="S3715" s="12">
        <f t="shared" ref="S3715:S3778" si="234">(J3715/86400)+25569+(-5/24)</f>
        <v>42505.529699074068</v>
      </c>
      <c r="T3715" s="12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3"/>
        <v>102</v>
      </c>
      <c r="P3716" s="8">
        <f t="shared" si="232"/>
        <v>105.51546391752578</v>
      </c>
      <c r="Q3716" t="s">
        <v>8317</v>
      </c>
      <c r="R3716" t="s">
        <v>8318</v>
      </c>
      <c r="S3716" s="12">
        <f t="shared" si="234"/>
        <v>42118.347997685181</v>
      </c>
      <c r="T3716" s="12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3"/>
        <v>103</v>
      </c>
      <c r="P3717" s="8">
        <f t="shared" si="232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3"/>
        <v>156</v>
      </c>
      <c r="P3718" s="8">
        <f t="shared" si="232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3"/>
        <v>101</v>
      </c>
      <c r="P3719" s="8">
        <f t="shared" si="232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3"/>
        <v>239</v>
      </c>
      <c r="P3720" s="8">
        <f t="shared" si="232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3"/>
        <v>210</v>
      </c>
      <c r="P3721" s="8">
        <f t="shared" si="232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3"/>
        <v>105</v>
      </c>
      <c r="P3722" s="8">
        <f t="shared" si="232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3"/>
        <v>101</v>
      </c>
      <c r="P3723" s="8">
        <f t="shared" si="232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3"/>
        <v>111</v>
      </c>
      <c r="P3724" s="8">
        <f t="shared" si="232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3"/>
        <v>102</v>
      </c>
      <c r="P3725" s="8">
        <f t="shared" si="232"/>
        <v>72.888888888888886</v>
      </c>
      <c r="Q3725" t="s">
        <v>8317</v>
      </c>
      <c r="R3725" t="s">
        <v>8318</v>
      </c>
      <c r="S3725" s="12">
        <f t="shared" si="234"/>
        <v>41943.544699074067</v>
      </c>
      <c r="T3725" s="12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3"/>
        <v>103</v>
      </c>
      <c r="P3726" s="8">
        <f t="shared" si="232"/>
        <v>49.545505617977533</v>
      </c>
      <c r="Q3726" t="s">
        <v>8317</v>
      </c>
      <c r="R3726" t="s">
        <v>8318</v>
      </c>
      <c r="S3726" s="12">
        <f t="shared" si="234"/>
        <v>42465.283101851848</v>
      </c>
      <c r="T3726" s="12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3"/>
        <v>127</v>
      </c>
      <c r="P3727" s="8">
        <f t="shared" si="232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3"/>
        <v>339</v>
      </c>
      <c r="P3728" s="8">
        <f t="shared" si="232"/>
        <v>62.586956521739133</v>
      </c>
      <c r="Q3728" t="s">
        <v>8317</v>
      </c>
      <c r="R3728" t="s">
        <v>8318</v>
      </c>
      <c r="S3728" s="12">
        <f t="shared" si="234"/>
        <v>42461.932534722218</v>
      </c>
      <c r="T3728" s="12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3"/>
        <v>101</v>
      </c>
      <c r="P3729" s="8">
        <f t="shared" si="232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3"/>
        <v>9</v>
      </c>
      <c r="P3730" s="8">
        <f t="shared" si="232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3"/>
        <v>7</v>
      </c>
      <c r="P3731" s="8">
        <f t="shared" si="232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3"/>
        <v>10</v>
      </c>
      <c r="P3732" s="8">
        <f t="shared" si="232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3"/>
        <v>11</v>
      </c>
      <c r="P3733" s="8">
        <f t="shared" si="232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3"/>
        <v>15</v>
      </c>
      <c r="P3734" s="8">
        <f t="shared" si="232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3"/>
        <v>0</v>
      </c>
      <c r="P3735" s="8">
        <f t="shared" si="232"/>
        <v>0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3"/>
        <v>28</v>
      </c>
      <c r="P3736" s="8">
        <f t="shared" si="232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3"/>
        <v>13</v>
      </c>
      <c r="P3737" s="8">
        <f t="shared" si="232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3"/>
        <v>1</v>
      </c>
      <c r="P3738" s="8">
        <f t="shared" si="232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3"/>
        <v>21</v>
      </c>
      <c r="P3739" s="8">
        <f t="shared" si="232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3"/>
        <v>18</v>
      </c>
      <c r="P3740" s="8">
        <f t="shared" si="232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3"/>
        <v>20</v>
      </c>
      <c r="P3741" s="8">
        <f t="shared" si="232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3"/>
        <v>18</v>
      </c>
      <c r="P3742" s="8">
        <f t="shared" si="232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3"/>
        <v>0</v>
      </c>
      <c r="P3743" s="8">
        <f t="shared" si="232"/>
        <v>0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3"/>
        <v>2</v>
      </c>
      <c r="P3744" s="8">
        <f t="shared" si="232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3"/>
        <v>0</v>
      </c>
      <c r="P3745" s="8">
        <f t="shared" si="232"/>
        <v>0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3"/>
        <v>0</v>
      </c>
      <c r="P3746" s="8">
        <f t="shared" si="232"/>
        <v>0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3"/>
        <v>10</v>
      </c>
      <c r="P3747" s="8">
        <f t="shared" si="232"/>
        <v>10</v>
      </c>
      <c r="Q3747" t="s">
        <v>8317</v>
      </c>
      <c r="R3747" t="s">
        <v>8318</v>
      </c>
      <c r="S3747" s="12">
        <f t="shared" si="234"/>
        <v>41831.489606481475</v>
      </c>
      <c r="T3747" s="12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3"/>
        <v>2</v>
      </c>
      <c r="P3748" s="8">
        <f t="shared" si="232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3"/>
        <v>1</v>
      </c>
      <c r="P3749" s="8">
        <f t="shared" si="232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3"/>
        <v>104</v>
      </c>
      <c r="P3750" s="8">
        <f t="shared" si="232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3"/>
        <v>105</v>
      </c>
      <c r="P3751" s="8">
        <f t="shared" si="232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3"/>
        <v>100</v>
      </c>
      <c r="P3752" s="8">
        <f t="shared" si="232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3"/>
        <v>133</v>
      </c>
      <c r="P3753" s="8">
        <f t="shared" si="232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3"/>
        <v>113</v>
      </c>
      <c r="P3754" s="8">
        <f t="shared" si="232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3"/>
        <v>103</v>
      </c>
      <c r="P3755" s="8">
        <f t="shared" si="232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3"/>
        <v>120</v>
      </c>
      <c r="P3756" s="8">
        <f t="shared" si="232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3"/>
        <v>130</v>
      </c>
      <c r="P3757" s="8">
        <f t="shared" si="232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3"/>
        <v>101</v>
      </c>
      <c r="P3758" s="8">
        <f t="shared" si="232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3"/>
        <v>109</v>
      </c>
      <c r="P3759" s="8">
        <f t="shared" si="232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3"/>
        <v>102</v>
      </c>
      <c r="P3760" s="8">
        <f t="shared" si="232"/>
        <v>59.03846153846154</v>
      </c>
      <c r="Q3760" t="s">
        <v>8317</v>
      </c>
      <c r="R3760" t="s">
        <v>8359</v>
      </c>
      <c r="S3760" s="12">
        <f t="shared" si="234"/>
        <v>41747.263171296298</v>
      </c>
      <c r="T3760" s="12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3"/>
        <v>110</v>
      </c>
      <c r="P3761" s="8">
        <f t="shared" si="232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3"/>
        <v>101</v>
      </c>
      <c r="P3762" s="8">
        <f t="shared" si="232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3"/>
        <v>100</v>
      </c>
      <c r="P3763" s="8">
        <f t="shared" si="232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3"/>
        <v>106</v>
      </c>
      <c r="P3764" s="8">
        <f t="shared" si="232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3"/>
        <v>100</v>
      </c>
      <c r="P3765" s="8">
        <f t="shared" si="232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3"/>
        <v>100</v>
      </c>
      <c r="P3766" s="8">
        <f t="shared" si="232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3"/>
        <v>113</v>
      </c>
      <c r="P3767" s="8">
        <f t="shared" si="232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3"/>
        <v>103</v>
      </c>
      <c r="P3768" s="8">
        <f t="shared" si="232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3"/>
        <v>117</v>
      </c>
      <c r="P3769" s="8">
        <f t="shared" si="232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3"/>
        <v>108</v>
      </c>
      <c r="P3770" s="8">
        <f t="shared" si="232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3"/>
        <v>100</v>
      </c>
      <c r="P3771" s="8">
        <f t="shared" si="232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3"/>
        <v>100</v>
      </c>
      <c r="P3772" s="8">
        <f t="shared" si="232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3"/>
        <v>146</v>
      </c>
      <c r="P3773" s="8">
        <f t="shared" si="232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3"/>
        <v>110</v>
      </c>
      <c r="P3774" s="8">
        <f t="shared" si="232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3"/>
        <v>108</v>
      </c>
      <c r="P3775" s="8">
        <f t="shared" si="232"/>
        <v>94.912280701754383</v>
      </c>
      <c r="Q3775" t="s">
        <v>8317</v>
      </c>
      <c r="R3775" t="s">
        <v>8359</v>
      </c>
      <c r="S3775" s="12">
        <f t="shared" si="234"/>
        <v>42655.796840277777</v>
      </c>
      <c r="T3775" s="12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3"/>
        <v>100</v>
      </c>
      <c r="P3776" s="8">
        <f t="shared" si="232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3"/>
        <v>100</v>
      </c>
      <c r="P3777" s="8">
        <f t="shared" si="232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3"/>
        <v>107</v>
      </c>
      <c r="P3778" s="8">
        <f t="shared" ref="P3778:P3841" si="236">IF(L3778=0,0,E3778/L3778)</f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7">ROUND(100*E3779/D3779,0)</f>
        <v>143</v>
      </c>
      <c r="P3779" s="8">
        <f t="shared" si="236"/>
        <v>48.542372881355931</v>
      </c>
      <c r="Q3779" t="s">
        <v>8317</v>
      </c>
      <c r="R3779" t="s">
        <v>8359</v>
      </c>
      <c r="S3779" s="12">
        <f t="shared" ref="S3779:S3842" si="238">(J3779/86400)+25569+(-5/24)</f>
        <v>41886.903020833335</v>
      </c>
      <c r="T3779" s="12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7"/>
        <v>105</v>
      </c>
      <c r="P3780" s="8">
        <f t="shared" si="236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7"/>
        <v>104</v>
      </c>
      <c r="P3781" s="8">
        <f t="shared" si="236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7"/>
        <v>120</v>
      </c>
      <c r="P3782" s="8">
        <f t="shared" si="236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7"/>
        <v>110</v>
      </c>
      <c r="P3783" s="8">
        <f t="shared" si="236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7"/>
        <v>102</v>
      </c>
      <c r="P3784" s="8">
        <f t="shared" si="236"/>
        <v>75.370370370370367</v>
      </c>
      <c r="Q3784" t="s">
        <v>8317</v>
      </c>
      <c r="R3784" t="s">
        <v>8359</v>
      </c>
      <c r="S3784" s="12">
        <f t="shared" si="238"/>
        <v>42546.653900462959</v>
      </c>
      <c r="T3784" s="12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7"/>
        <v>129</v>
      </c>
      <c r="P3785" s="8">
        <f t="shared" si="236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7"/>
        <v>115</v>
      </c>
      <c r="P3786" s="8">
        <f t="shared" si="236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7"/>
        <v>151</v>
      </c>
      <c r="P3787" s="8">
        <f t="shared" si="236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7"/>
        <v>111</v>
      </c>
      <c r="P3788" s="8">
        <f t="shared" si="236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7"/>
        <v>100</v>
      </c>
      <c r="P3789" s="8">
        <f t="shared" si="236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7"/>
        <v>1</v>
      </c>
      <c r="P3790" s="8">
        <f t="shared" si="236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7"/>
        <v>3</v>
      </c>
      <c r="P3791" s="8">
        <f t="shared" si="236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7"/>
        <v>0</v>
      </c>
      <c r="P3792" s="8">
        <f t="shared" si="236"/>
        <v>0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7"/>
        <v>0</v>
      </c>
      <c r="P3793" s="8">
        <f t="shared" si="236"/>
        <v>0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7"/>
        <v>0</v>
      </c>
      <c r="P3794" s="8">
        <f t="shared" si="236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7"/>
        <v>60</v>
      </c>
      <c r="P3795" s="8">
        <f t="shared" si="236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7"/>
        <v>1</v>
      </c>
      <c r="P3796" s="8">
        <f t="shared" si="236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7"/>
        <v>2</v>
      </c>
      <c r="P3797" s="8">
        <f t="shared" si="236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7"/>
        <v>0</v>
      </c>
      <c r="P3798" s="8">
        <f t="shared" si="236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7"/>
        <v>90</v>
      </c>
      <c r="P3799" s="8">
        <f t="shared" si="236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7"/>
        <v>1</v>
      </c>
      <c r="P3800" s="8">
        <f t="shared" si="236"/>
        <v>205</v>
      </c>
      <c r="Q3800" t="s">
        <v>8317</v>
      </c>
      <c r="R3800" t="s">
        <v>8359</v>
      </c>
      <c r="S3800" s="12">
        <f t="shared" si="238"/>
        <v>41831.514444444438</v>
      </c>
      <c r="T3800" s="12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7"/>
        <v>4</v>
      </c>
      <c r="P3801" s="8">
        <f t="shared" si="236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7"/>
        <v>4</v>
      </c>
      <c r="P3802" s="8">
        <f t="shared" si="236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7"/>
        <v>9</v>
      </c>
      <c r="P3803" s="8">
        <f t="shared" si="236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7"/>
        <v>0</v>
      </c>
      <c r="P3804" s="8">
        <f t="shared" si="236"/>
        <v>0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7"/>
        <v>20</v>
      </c>
      <c r="P3805" s="8">
        <f t="shared" si="236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7"/>
        <v>0</v>
      </c>
      <c r="P3806" s="8">
        <f t="shared" si="236"/>
        <v>0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7"/>
        <v>0</v>
      </c>
      <c r="P3807" s="8">
        <f t="shared" si="236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7"/>
        <v>0</v>
      </c>
      <c r="P3808" s="8">
        <f t="shared" si="236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7"/>
        <v>30</v>
      </c>
      <c r="P3809" s="8">
        <f t="shared" si="236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7"/>
        <v>100</v>
      </c>
      <c r="P3810" s="8">
        <f t="shared" si="236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7"/>
        <v>101</v>
      </c>
      <c r="P3811" s="8">
        <f t="shared" si="236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7"/>
        <v>122</v>
      </c>
      <c r="P3812" s="8">
        <f t="shared" si="236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7"/>
        <v>330</v>
      </c>
      <c r="P3813" s="8">
        <f t="shared" si="236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7"/>
        <v>110</v>
      </c>
      <c r="P3814" s="8">
        <f t="shared" si="236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7"/>
        <v>101</v>
      </c>
      <c r="P3815" s="8">
        <f t="shared" si="236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7"/>
        <v>140</v>
      </c>
      <c r="P3816" s="8">
        <f t="shared" si="236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7"/>
        <v>100</v>
      </c>
      <c r="P3817" s="8">
        <f t="shared" si="236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7"/>
        <v>119</v>
      </c>
      <c r="P3818" s="8">
        <f t="shared" si="236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7"/>
        <v>107</v>
      </c>
      <c r="P3819" s="8">
        <f t="shared" si="236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7"/>
        <v>228</v>
      </c>
      <c r="P3820" s="8">
        <f t="shared" si="236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7"/>
        <v>106</v>
      </c>
      <c r="P3821" s="8">
        <f t="shared" si="236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7"/>
        <v>143</v>
      </c>
      <c r="P3822" s="8">
        <f t="shared" si="236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7"/>
        <v>105</v>
      </c>
      <c r="P3823" s="8">
        <f t="shared" si="236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7"/>
        <v>110</v>
      </c>
      <c r="P3824" s="8">
        <f t="shared" si="236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7"/>
        <v>106</v>
      </c>
      <c r="P3825" s="8">
        <f t="shared" si="236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7"/>
        <v>108</v>
      </c>
      <c r="P3826" s="8">
        <f t="shared" si="236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7"/>
        <v>105</v>
      </c>
      <c r="P3827" s="8">
        <f t="shared" si="236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7"/>
        <v>119</v>
      </c>
      <c r="P3828" s="8">
        <f t="shared" si="236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7"/>
        <v>153</v>
      </c>
      <c r="P3829" s="8">
        <f t="shared" si="236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7"/>
        <v>100</v>
      </c>
      <c r="P3830" s="8">
        <f t="shared" si="236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7"/>
        <v>100</v>
      </c>
      <c r="P3831" s="8">
        <f t="shared" si="236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7"/>
        <v>225</v>
      </c>
      <c r="P3832" s="8">
        <f t="shared" si="236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7"/>
        <v>106</v>
      </c>
      <c r="P3833" s="8">
        <f t="shared" si="236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7"/>
        <v>105</v>
      </c>
      <c r="P3834" s="8">
        <f t="shared" si="236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7"/>
        <v>117</v>
      </c>
      <c r="P3835" s="8">
        <f t="shared" si="236"/>
        <v>70</v>
      </c>
      <c r="Q3835" t="s">
        <v>8317</v>
      </c>
      <c r="R3835" t="s">
        <v>8318</v>
      </c>
      <c r="S3835" s="12">
        <f t="shared" si="238"/>
        <v>41963.664027777777</v>
      </c>
      <c r="T3835" s="12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7"/>
        <v>109</v>
      </c>
      <c r="P3836" s="8">
        <f t="shared" si="236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7"/>
        <v>160</v>
      </c>
      <c r="P3837" s="8">
        <f t="shared" si="236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7"/>
        <v>113</v>
      </c>
      <c r="P3838" s="8">
        <f t="shared" si="236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7"/>
        <v>102</v>
      </c>
      <c r="P3839" s="8">
        <f t="shared" si="236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7"/>
        <v>101</v>
      </c>
      <c r="P3840" s="8">
        <f t="shared" si="236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7"/>
        <v>101</v>
      </c>
      <c r="P3841" s="8">
        <f t="shared" si="236"/>
        <v>63.28125</v>
      </c>
      <c r="Q3841" t="s">
        <v>8317</v>
      </c>
      <c r="R3841" t="s">
        <v>8318</v>
      </c>
      <c r="S3841" s="12">
        <f t="shared" si="238"/>
        <v>42154.934305555558</v>
      </c>
      <c r="T3841" s="12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7"/>
        <v>6500</v>
      </c>
      <c r="P3842" s="8">
        <f t="shared" ref="P3842:P3905" si="240">IF(L3842=0,0,E3842/L3842)</f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1">ROUND(100*E3843/D3843,0)</f>
        <v>9</v>
      </c>
      <c r="P3843" s="8">
        <f t="shared" si="240"/>
        <v>25.647058823529413</v>
      </c>
      <c r="Q3843" t="s">
        <v>8317</v>
      </c>
      <c r="R3843" t="s">
        <v>8318</v>
      </c>
      <c r="S3843" s="12">
        <f t="shared" ref="S3843:S3906" si="242">(J3843/86400)+25569+(-5/24)</f>
        <v>41780.57739583333</v>
      </c>
      <c r="T3843" s="12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1"/>
        <v>22</v>
      </c>
      <c r="P3844" s="8">
        <f t="shared" si="240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1"/>
        <v>21</v>
      </c>
      <c r="P3845" s="8">
        <f t="shared" si="240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1"/>
        <v>41</v>
      </c>
      <c r="P3846" s="8">
        <f t="shared" si="240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1"/>
        <v>2</v>
      </c>
      <c r="P3847" s="8">
        <f t="shared" si="240"/>
        <v>70.166666666666671</v>
      </c>
      <c r="Q3847" t="s">
        <v>8317</v>
      </c>
      <c r="R3847" t="s">
        <v>8318</v>
      </c>
      <c r="S3847" s="12">
        <f t="shared" si="242"/>
        <v>42248.418680555558</v>
      </c>
      <c r="T3847" s="12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1"/>
        <v>3</v>
      </c>
      <c r="P3848" s="8">
        <f t="shared" si="240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1"/>
        <v>16</v>
      </c>
      <c r="P3849" s="8">
        <f t="shared" si="240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1"/>
        <v>16</v>
      </c>
      <c r="P3850" s="8">
        <f t="shared" si="240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1"/>
        <v>7</v>
      </c>
      <c r="P3851" s="8">
        <f t="shared" si="240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1"/>
        <v>4</v>
      </c>
      <c r="P3852" s="8">
        <f t="shared" si="240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1"/>
        <v>34</v>
      </c>
      <c r="P3853" s="8">
        <f t="shared" si="240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1"/>
        <v>0</v>
      </c>
      <c r="P3854" s="8">
        <f t="shared" si="240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1"/>
        <v>0</v>
      </c>
      <c r="P3855" s="8">
        <f t="shared" si="240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1"/>
        <v>16</v>
      </c>
      <c r="P3856" s="8">
        <f t="shared" si="240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1"/>
        <v>3</v>
      </c>
      <c r="P3857" s="8">
        <f t="shared" si="240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1"/>
        <v>0</v>
      </c>
      <c r="P3858" s="8">
        <f t="shared" si="240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1"/>
        <v>5</v>
      </c>
      <c r="P3859" s="8">
        <f t="shared" si="240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1"/>
        <v>2</v>
      </c>
      <c r="P3860" s="8">
        <f t="shared" si="240"/>
        <v>10</v>
      </c>
      <c r="Q3860" t="s">
        <v>8317</v>
      </c>
      <c r="R3860" t="s">
        <v>8318</v>
      </c>
      <c r="S3860" s="12">
        <f t="shared" si="242"/>
        <v>42128.222731481474</v>
      </c>
      <c r="T3860" s="12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1"/>
        <v>0</v>
      </c>
      <c r="P3861" s="8">
        <f t="shared" si="240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1"/>
        <v>18</v>
      </c>
      <c r="P3862" s="8">
        <f t="shared" si="240"/>
        <v>81.538461538461533</v>
      </c>
      <c r="Q3862" t="s">
        <v>8317</v>
      </c>
      <c r="R3862" t="s">
        <v>8318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1"/>
        <v>5</v>
      </c>
      <c r="P3863" s="8">
        <f t="shared" si="240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1"/>
        <v>0</v>
      </c>
      <c r="P3864" s="8">
        <f t="shared" si="240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1"/>
        <v>0</v>
      </c>
      <c r="P3865" s="8">
        <f t="shared" si="240"/>
        <v>0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1"/>
        <v>1</v>
      </c>
      <c r="P3866" s="8">
        <f t="shared" si="240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1"/>
        <v>27</v>
      </c>
      <c r="P3867" s="8">
        <f t="shared" si="240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1"/>
        <v>1</v>
      </c>
      <c r="P3868" s="8">
        <f t="shared" si="240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1"/>
        <v>13</v>
      </c>
      <c r="P3869" s="8">
        <f t="shared" si="240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1"/>
        <v>0</v>
      </c>
      <c r="P3870" s="8">
        <f t="shared" si="240"/>
        <v>10</v>
      </c>
      <c r="Q3870" t="s">
        <v>8317</v>
      </c>
      <c r="R3870" t="s">
        <v>8359</v>
      </c>
      <c r="S3870" s="12">
        <f t="shared" si="242"/>
        <v>41865.45144675926</v>
      </c>
      <c r="T3870" s="12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1"/>
        <v>3</v>
      </c>
      <c r="P3871" s="8">
        <f t="shared" si="240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1"/>
        <v>15</v>
      </c>
      <c r="P3872" s="8">
        <f t="shared" si="240"/>
        <v>150</v>
      </c>
      <c r="Q3872" t="s">
        <v>8317</v>
      </c>
      <c r="R3872" t="s">
        <v>8359</v>
      </c>
      <c r="S3872" s="12">
        <f t="shared" si="242"/>
        <v>41792.963865740741</v>
      </c>
      <c r="T3872" s="12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1"/>
        <v>3</v>
      </c>
      <c r="P3873" s="8">
        <f t="shared" si="240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1"/>
        <v>0</v>
      </c>
      <c r="P3874" s="8">
        <f t="shared" si="240"/>
        <v>0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1"/>
        <v>0</v>
      </c>
      <c r="P3875" s="8">
        <f t="shared" si="240"/>
        <v>0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1"/>
        <v>0</v>
      </c>
      <c r="P3876" s="8">
        <f t="shared" si="240"/>
        <v>0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1"/>
        <v>0</v>
      </c>
      <c r="P3877" s="8">
        <f t="shared" si="240"/>
        <v>0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1"/>
        <v>53</v>
      </c>
      <c r="P3878" s="8">
        <f t="shared" si="240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1"/>
        <v>5</v>
      </c>
      <c r="P3879" s="8">
        <f t="shared" si="240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1"/>
        <v>0</v>
      </c>
      <c r="P3880" s="8">
        <f t="shared" si="240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1"/>
        <v>0</v>
      </c>
      <c r="P3881" s="8">
        <f t="shared" si="240"/>
        <v>0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1"/>
        <v>13</v>
      </c>
      <c r="P3882" s="8">
        <f t="shared" si="240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1"/>
        <v>5</v>
      </c>
      <c r="P3883" s="8">
        <f t="shared" si="240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1"/>
        <v>0</v>
      </c>
      <c r="P3884" s="8">
        <f t="shared" si="240"/>
        <v>0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1"/>
        <v>0</v>
      </c>
      <c r="P3885" s="8">
        <f t="shared" si="240"/>
        <v>0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1"/>
        <v>0</v>
      </c>
      <c r="P3886" s="8">
        <f t="shared" si="240"/>
        <v>0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1"/>
        <v>0</v>
      </c>
      <c r="P3887" s="8">
        <f t="shared" si="240"/>
        <v>0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1"/>
        <v>0</v>
      </c>
      <c r="P3888" s="8">
        <f t="shared" si="240"/>
        <v>0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1"/>
        <v>2</v>
      </c>
      <c r="P3889" s="8">
        <f t="shared" si="240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1"/>
        <v>27</v>
      </c>
      <c r="P3890" s="8">
        <f t="shared" si="240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1"/>
        <v>1</v>
      </c>
      <c r="P3891" s="8">
        <f t="shared" si="240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1"/>
        <v>17</v>
      </c>
      <c r="P3892" s="8">
        <f t="shared" si="240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1"/>
        <v>33</v>
      </c>
      <c r="P3893" s="8">
        <f t="shared" si="240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1"/>
        <v>0</v>
      </c>
      <c r="P3894" s="8">
        <f t="shared" si="240"/>
        <v>0</v>
      </c>
      <c r="Q3894" t="s">
        <v>8317</v>
      </c>
      <c r="R3894" t="s">
        <v>8318</v>
      </c>
      <c r="S3894" s="12">
        <f t="shared" si="242"/>
        <v>41867.443946759253</v>
      </c>
      <c r="T3894" s="12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1"/>
        <v>22</v>
      </c>
      <c r="P3895" s="8">
        <f t="shared" si="240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1"/>
        <v>3</v>
      </c>
      <c r="P3896" s="8">
        <f t="shared" si="240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1"/>
        <v>5</v>
      </c>
      <c r="P3897" s="8">
        <f t="shared" si="240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1"/>
        <v>11</v>
      </c>
      <c r="P3898" s="8">
        <f t="shared" si="240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1"/>
        <v>18</v>
      </c>
      <c r="P3899" s="8">
        <f t="shared" si="240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1"/>
        <v>33</v>
      </c>
      <c r="P3900" s="8">
        <f t="shared" si="240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1"/>
        <v>1</v>
      </c>
      <c r="P3901" s="8">
        <f t="shared" si="240"/>
        <v>62.5</v>
      </c>
      <c r="Q3901" t="s">
        <v>8317</v>
      </c>
      <c r="R3901" t="s">
        <v>8318</v>
      </c>
      <c r="S3901" s="12">
        <f t="shared" si="242"/>
        <v>41843.566678240742</v>
      </c>
      <c r="T3901" s="12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1"/>
        <v>5</v>
      </c>
      <c r="P3902" s="8">
        <f t="shared" si="240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1"/>
        <v>1</v>
      </c>
      <c r="P3903" s="8">
        <f t="shared" si="240"/>
        <v>25</v>
      </c>
      <c r="Q3903" t="s">
        <v>8317</v>
      </c>
      <c r="R3903" t="s">
        <v>8318</v>
      </c>
      <c r="S3903" s="12">
        <f t="shared" si="242"/>
        <v>42317.618043981478</v>
      </c>
      <c r="T3903" s="12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1"/>
        <v>49</v>
      </c>
      <c r="P3904" s="8">
        <f t="shared" si="240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1"/>
        <v>0</v>
      </c>
      <c r="P3905" s="8">
        <f t="shared" si="240"/>
        <v>0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1"/>
        <v>0</v>
      </c>
      <c r="P3906" s="8">
        <f t="shared" ref="P3906:P3969" si="244">IF(L3906=0,0,E3906/L3906)</f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5">ROUND(100*E3907/D3907,0)</f>
        <v>12</v>
      </c>
      <c r="P3907" s="8">
        <f t="shared" si="244"/>
        <v>24.714285714285715</v>
      </c>
      <c r="Q3907" t="s">
        <v>8317</v>
      </c>
      <c r="R3907" t="s">
        <v>8318</v>
      </c>
      <c r="S3907" s="12">
        <f t="shared" ref="S3907:S3970" si="246">(J3907/86400)+25569+(-5/24)</f>
        <v>42124.415543981479</v>
      </c>
      <c r="T3907" s="12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5"/>
        <v>67</v>
      </c>
      <c r="P3908" s="8">
        <f t="shared" si="244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5"/>
        <v>15</v>
      </c>
      <c r="P3909" s="8">
        <f t="shared" si="244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5"/>
        <v>9</v>
      </c>
      <c r="P3910" s="8">
        <f t="shared" si="244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5"/>
        <v>0</v>
      </c>
      <c r="P3911" s="8">
        <f t="shared" si="244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5"/>
        <v>3</v>
      </c>
      <c r="P3912" s="8">
        <f t="shared" si="244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5"/>
        <v>37</v>
      </c>
      <c r="P3913" s="8">
        <f t="shared" si="244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5"/>
        <v>0</v>
      </c>
      <c r="P3914" s="8">
        <f t="shared" si="244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5"/>
        <v>10</v>
      </c>
      <c r="P3915" s="8">
        <f t="shared" si="244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5"/>
        <v>36</v>
      </c>
      <c r="P3916" s="8">
        <f t="shared" si="244"/>
        <v>33.666666666666664</v>
      </c>
      <c r="Q3916" t="s">
        <v>8317</v>
      </c>
      <c r="R3916" t="s">
        <v>8318</v>
      </c>
      <c r="S3916" s="12">
        <f t="shared" si="246"/>
        <v>42114.610601851855</v>
      </c>
      <c r="T3916" s="12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5"/>
        <v>0</v>
      </c>
      <c r="P3917" s="8">
        <f t="shared" si="244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5"/>
        <v>0</v>
      </c>
      <c r="P3918" s="8">
        <f t="shared" si="244"/>
        <v>0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5"/>
        <v>0</v>
      </c>
      <c r="P3919" s="8">
        <f t="shared" si="244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5"/>
        <v>0</v>
      </c>
      <c r="P3920" s="8">
        <f t="shared" si="244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5"/>
        <v>2</v>
      </c>
      <c r="P3921" s="8">
        <f t="shared" si="244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5"/>
        <v>5</v>
      </c>
      <c r="P3922" s="8">
        <f t="shared" si="244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5"/>
        <v>0</v>
      </c>
      <c r="P3923" s="8">
        <f t="shared" si="244"/>
        <v>0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5"/>
        <v>8</v>
      </c>
      <c r="P3924" s="8">
        <f t="shared" si="244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5"/>
        <v>12</v>
      </c>
      <c r="P3925" s="8">
        <f t="shared" si="244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5"/>
        <v>15</v>
      </c>
      <c r="P3926" s="8">
        <f t="shared" si="244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5"/>
        <v>10</v>
      </c>
      <c r="P3927" s="8">
        <f t="shared" si="244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5"/>
        <v>0</v>
      </c>
      <c r="P3928" s="8">
        <f t="shared" si="244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5"/>
        <v>1</v>
      </c>
      <c r="P3929" s="8">
        <f t="shared" si="244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5"/>
        <v>13</v>
      </c>
      <c r="P3930" s="8">
        <f t="shared" si="244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5"/>
        <v>2</v>
      </c>
      <c r="P3931" s="8">
        <f t="shared" si="244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5"/>
        <v>0</v>
      </c>
      <c r="P3932" s="8">
        <f t="shared" si="244"/>
        <v>0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5"/>
        <v>0</v>
      </c>
      <c r="P3933" s="8">
        <f t="shared" si="244"/>
        <v>0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5"/>
        <v>0</v>
      </c>
      <c r="P3934" s="8">
        <f t="shared" si="244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5"/>
        <v>16</v>
      </c>
      <c r="P3935" s="8">
        <f t="shared" si="244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5"/>
        <v>11</v>
      </c>
      <c r="P3936" s="8">
        <f t="shared" si="244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5"/>
        <v>44</v>
      </c>
      <c r="P3937" s="8">
        <f t="shared" si="244"/>
        <v>57.173913043478258</v>
      </c>
      <c r="Q3937" t="s">
        <v>8317</v>
      </c>
      <c r="R3937" t="s">
        <v>8318</v>
      </c>
      <c r="S3937" s="12">
        <f t="shared" si="246"/>
        <v>42221.448449074072</v>
      </c>
      <c r="T3937" s="12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5"/>
        <v>0</v>
      </c>
      <c r="P3938" s="8">
        <f t="shared" si="244"/>
        <v>0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5"/>
        <v>86</v>
      </c>
      <c r="P3939" s="8">
        <f t="shared" si="244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5"/>
        <v>12</v>
      </c>
      <c r="P3940" s="8">
        <f t="shared" si="244"/>
        <v>79.400000000000006</v>
      </c>
      <c r="Q3940" t="s">
        <v>8317</v>
      </c>
      <c r="R3940" t="s">
        <v>8318</v>
      </c>
      <c r="S3940" s="12">
        <f t="shared" si="246"/>
        <v>42151.697384259256</v>
      </c>
      <c r="T3940" s="12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5"/>
        <v>0</v>
      </c>
      <c r="P3941" s="8">
        <f t="shared" si="244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5"/>
        <v>0</v>
      </c>
      <c r="P3942" s="8">
        <f t="shared" si="244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5"/>
        <v>1</v>
      </c>
      <c r="P3943" s="8">
        <f t="shared" si="244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5"/>
        <v>0</v>
      </c>
      <c r="P3944" s="8">
        <f t="shared" si="244"/>
        <v>0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5"/>
        <v>36</v>
      </c>
      <c r="P3945" s="8">
        <f t="shared" si="244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5"/>
        <v>0</v>
      </c>
      <c r="P3946" s="8">
        <f t="shared" si="244"/>
        <v>0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5"/>
        <v>0</v>
      </c>
      <c r="P3947" s="8">
        <f t="shared" si="244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5"/>
        <v>3</v>
      </c>
      <c r="P3948" s="8">
        <f t="shared" si="244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5"/>
        <v>3</v>
      </c>
      <c r="P3949" s="8">
        <f t="shared" si="244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5"/>
        <v>0</v>
      </c>
      <c r="P3950" s="8">
        <f t="shared" si="244"/>
        <v>0</v>
      </c>
      <c r="Q3950" t="s">
        <v>8317</v>
      </c>
      <c r="R3950" t="s">
        <v>8318</v>
      </c>
      <c r="S3950" s="12">
        <f t="shared" si="246"/>
        <v>41829.117164351854</v>
      </c>
      <c r="T3950" s="12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5"/>
        <v>16</v>
      </c>
      <c r="P3951" s="8">
        <f t="shared" si="244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5"/>
        <v>1</v>
      </c>
      <c r="P3952" s="8">
        <f t="shared" si="244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5"/>
        <v>0</v>
      </c>
      <c r="P3953" s="8">
        <f t="shared" si="244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5"/>
        <v>0</v>
      </c>
      <c r="P3954" s="8">
        <f t="shared" si="244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5"/>
        <v>0</v>
      </c>
      <c r="P3955" s="8">
        <f t="shared" si="244"/>
        <v>0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5"/>
        <v>0</v>
      </c>
      <c r="P3956" s="8">
        <f t="shared" si="244"/>
        <v>0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5"/>
        <v>24</v>
      </c>
      <c r="P3957" s="8">
        <f t="shared" si="244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5"/>
        <v>0</v>
      </c>
      <c r="P3958" s="8">
        <f t="shared" si="244"/>
        <v>0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5"/>
        <v>0</v>
      </c>
      <c r="P3959" s="8">
        <f t="shared" si="244"/>
        <v>7</v>
      </c>
      <c r="Q3959" t="s">
        <v>8317</v>
      </c>
      <c r="R3959" t="s">
        <v>8318</v>
      </c>
      <c r="S3959" s="12">
        <f t="shared" si="246"/>
        <v>42513.76798611111</v>
      </c>
      <c r="T3959" s="12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5"/>
        <v>32</v>
      </c>
      <c r="P3960" s="8">
        <f t="shared" si="244"/>
        <v>40.0625</v>
      </c>
      <c r="Q3960" t="s">
        <v>8317</v>
      </c>
      <c r="R3960" t="s">
        <v>8318</v>
      </c>
      <c r="S3960" s="12">
        <f t="shared" si="246"/>
        <v>41816.742037037031</v>
      </c>
      <c r="T3960" s="12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5"/>
        <v>24</v>
      </c>
      <c r="P3961" s="8">
        <f t="shared" si="244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5"/>
        <v>2</v>
      </c>
      <c r="P3962" s="8">
        <f t="shared" si="244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5"/>
        <v>0</v>
      </c>
      <c r="P3963" s="8">
        <f t="shared" si="244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5"/>
        <v>3</v>
      </c>
      <c r="P3964" s="8">
        <f t="shared" si="244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5"/>
        <v>0</v>
      </c>
      <c r="P3965" s="8">
        <f t="shared" si="244"/>
        <v>0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5"/>
        <v>6</v>
      </c>
      <c r="P3966" s="8">
        <f t="shared" si="244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5"/>
        <v>14</v>
      </c>
      <c r="P3967" s="8">
        <f t="shared" si="244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5"/>
        <v>1</v>
      </c>
      <c r="P3968" s="8">
        <f t="shared" si="244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5"/>
        <v>24</v>
      </c>
      <c r="P3969" s="8">
        <f t="shared" si="244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5"/>
        <v>11</v>
      </c>
      <c r="P3970" s="8">
        <f t="shared" ref="P3970:P4033" si="248">IF(L3970=0,0,E3970/L3970)</f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9">ROUND(100*E3971/D3971,0)</f>
        <v>7</v>
      </c>
      <c r="P3971" s="8">
        <f t="shared" si="248"/>
        <v>35.166666666666664</v>
      </c>
      <c r="Q3971" t="s">
        <v>8317</v>
      </c>
      <c r="R3971" t="s">
        <v>8318</v>
      </c>
      <c r="S3971" s="12">
        <f t="shared" ref="S3971:S4034" si="250">(J3971/86400)+25569+(-5/24)</f>
        <v>42601.646365740737</v>
      </c>
      <c r="T3971" s="12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9"/>
        <v>0</v>
      </c>
      <c r="P3972" s="8">
        <f t="shared" si="248"/>
        <v>5.5</v>
      </c>
      <c r="Q3972" t="s">
        <v>8317</v>
      </c>
      <c r="R3972" t="s">
        <v>8318</v>
      </c>
      <c r="S3972" s="12">
        <f t="shared" si="250"/>
        <v>42447.655219907407</v>
      </c>
      <c r="T3972" s="12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9"/>
        <v>1</v>
      </c>
      <c r="P3973" s="8">
        <f t="shared" si="248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9"/>
        <v>21</v>
      </c>
      <c r="P3974" s="8">
        <f t="shared" si="248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9"/>
        <v>78</v>
      </c>
      <c r="P3975" s="8">
        <f t="shared" si="248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9"/>
        <v>32</v>
      </c>
      <c r="P3976" s="8">
        <f t="shared" si="248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9"/>
        <v>0</v>
      </c>
      <c r="P3977" s="8">
        <f t="shared" si="248"/>
        <v>0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9"/>
        <v>48</v>
      </c>
      <c r="P3978" s="8">
        <f t="shared" si="248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9"/>
        <v>1</v>
      </c>
      <c r="P3979" s="8">
        <f t="shared" si="248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9"/>
        <v>11</v>
      </c>
      <c r="P3980" s="8">
        <f t="shared" si="248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9"/>
        <v>2</v>
      </c>
      <c r="P3981" s="8">
        <f t="shared" si="248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9"/>
        <v>18</v>
      </c>
      <c r="P3982" s="8">
        <f t="shared" si="248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9"/>
        <v>4</v>
      </c>
      <c r="P3983" s="8">
        <f t="shared" si="248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9"/>
        <v>20</v>
      </c>
      <c r="P3984" s="8">
        <f t="shared" si="248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9"/>
        <v>35</v>
      </c>
      <c r="P3985" s="8">
        <f t="shared" si="248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9"/>
        <v>6</v>
      </c>
      <c r="P3986" s="8">
        <f t="shared" si="248"/>
        <v>9.5</v>
      </c>
      <c r="Q3986" t="s">
        <v>8317</v>
      </c>
      <c r="R3986" t="s">
        <v>8318</v>
      </c>
      <c r="S3986" s="12">
        <f t="shared" si="250"/>
        <v>41920.75513888889</v>
      </c>
      <c r="T3986" s="12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9"/>
        <v>32</v>
      </c>
      <c r="P3987" s="8">
        <f t="shared" si="248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9"/>
        <v>10</v>
      </c>
      <c r="P3988" s="8">
        <f t="shared" si="248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9"/>
        <v>38</v>
      </c>
      <c r="P3989" s="8">
        <f t="shared" si="248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9"/>
        <v>2</v>
      </c>
      <c r="P3990" s="8">
        <f t="shared" si="248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9"/>
        <v>0</v>
      </c>
      <c r="P3991" s="8">
        <f t="shared" si="248"/>
        <v>0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9"/>
        <v>4</v>
      </c>
      <c r="P3992" s="8">
        <f t="shared" si="248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9"/>
        <v>20</v>
      </c>
      <c r="P3993" s="8">
        <f t="shared" si="248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9"/>
        <v>5</v>
      </c>
      <c r="P3994" s="8">
        <f t="shared" si="248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9"/>
        <v>0</v>
      </c>
      <c r="P3995" s="8">
        <f t="shared" si="248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9"/>
        <v>0</v>
      </c>
      <c r="P3996" s="8">
        <f t="shared" si="248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9"/>
        <v>35</v>
      </c>
      <c r="P3997" s="8">
        <f t="shared" si="248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9"/>
        <v>17</v>
      </c>
      <c r="P3998" s="8">
        <f t="shared" si="248"/>
        <v>29.235294117647058</v>
      </c>
      <c r="Q3998" t="s">
        <v>8317</v>
      </c>
      <c r="R3998" t="s">
        <v>8318</v>
      </c>
      <c r="S3998" s="12">
        <f t="shared" si="250"/>
        <v>41950.058611111112</v>
      </c>
      <c r="T3998" s="12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9"/>
        <v>0</v>
      </c>
      <c r="P3999" s="8">
        <f t="shared" si="248"/>
        <v>0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9"/>
        <v>57</v>
      </c>
      <c r="P4000" s="8">
        <f t="shared" si="248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9"/>
        <v>17</v>
      </c>
      <c r="P4001" s="8">
        <f t="shared" si="248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9"/>
        <v>0</v>
      </c>
      <c r="P4002" s="8">
        <f t="shared" si="248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9"/>
        <v>38</v>
      </c>
      <c r="P4003" s="8">
        <f t="shared" si="248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9"/>
        <v>2</v>
      </c>
      <c r="P4004" s="8">
        <f t="shared" si="248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9"/>
        <v>10</v>
      </c>
      <c r="P4005" s="8">
        <f t="shared" si="248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9"/>
        <v>0</v>
      </c>
      <c r="P4006" s="8">
        <f t="shared" si="248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9"/>
        <v>1</v>
      </c>
      <c r="P4007" s="8">
        <f t="shared" si="248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9"/>
        <v>0</v>
      </c>
      <c r="P4008" s="8">
        <f t="shared" si="248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9"/>
        <v>0</v>
      </c>
      <c r="P4009" s="8">
        <f t="shared" si="248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9"/>
        <v>6</v>
      </c>
      <c r="P4010" s="8">
        <f t="shared" si="248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9"/>
        <v>4</v>
      </c>
      <c r="P4011" s="8">
        <f t="shared" si="248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9"/>
        <v>24</v>
      </c>
      <c r="P4012" s="8">
        <f t="shared" si="248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9"/>
        <v>8</v>
      </c>
      <c r="P4013" s="8">
        <f t="shared" si="248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9"/>
        <v>0</v>
      </c>
      <c r="P4014" s="8">
        <f t="shared" si="248"/>
        <v>0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9"/>
        <v>1</v>
      </c>
      <c r="P4015" s="8">
        <f t="shared" si="248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9"/>
        <v>0</v>
      </c>
      <c r="P4016" s="8">
        <f t="shared" si="248"/>
        <v>0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9"/>
        <v>0</v>
      </c>
      <c r="P4017" s="8">
        <f t="shared" si="248"/>
        <v>1</v>
      </c>
      <c r="Q4017" t="s">
        <v>8317</v>
      </c>
      <c r="R4017" t="s">
        <v>8318</v>
      </c>
      <c r="S4017" s="12">
        <f t="shared" si="250"/>
        <v>42174.572488425925</v>
      </c>
      <c r="T4017" s="12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9"/>
        <v>14</v>
      </c>
      <c r="P4018" s="8">
        <f t="shared" si="248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9"/>
        <v>1</v>
      </c>
      <c r="P4019" s="8">
        <f t="shared" si="248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9"/>
        <v>9</v>
      </c>
      <c r="P4020" s="8">
        <f t="shared" si="248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9"/>
        <v>1</v>
      </c>
      <c r="P4021" s="8">
        <f t="shared" si="248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9"/>
        <v>17</v>
      </c>
      <c r="P4022" s="8">
        <f t="shared" si="248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9"/>
        <v>1</v>
      </c>
      <c r="P4023" s="8">
        <f t="shared" si="248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9"/>
        <v>70</v>
      </c>
      <c r="P4024" s="8">
        <f t="shared" si="248"/>
        <v>63.558375634517766</v>
      </c>
      <c r="Q4024" t="s">
        <v>8317</v>
      </c>
      <c r="R4024" t="s">
        <v>8318</v>
      </c>
      <c r="S4024" s="12">
        <f t="shared" si="250"/>
        <v>41990.375775462962</v>
      </c>
      <c r="T4024" s="12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9"/>
        <v>0</v>
      </c>
      <c r="P4025" s="8">
        <f t="shared" si="248"/>
        <v>0</v>
      </c>
      <c r="Q4025" t="s">
        <v>8317</v>
      </c>
      <c r="R4025" t="s">
        <v>8318</v>
      </c>
      <c r="S4025" s="12">
        <f t="shared" si="250"/>
        <v>42408.791238425925</v>
      </c>
      <c r="T4025" s="12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9"/>
        <v>1</v>
      </c>
      <c r="P4026" s="8">
        <f t="shared" si="248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9"/>
        <v>5</v>
      </c>
      <c r="P4027" s="8">
        <f t="shared" si="248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9"/>
        <v>0</v>
      </c>
      <c r="P4028" s="8">
        <f t="shared" si="248"/>
        <v>0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9"/>
        <v>7</v>
      </c>
      <c r="P4029" s="8">
        <f t="shared" si="248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9"/>
        <v>28</v>
      </c>
      <c r="P4030" s="8">
        <f t="shared" si="248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9"/>
        <v>0</v>
      </c>
      <c r="P4031" s="8">
        <f t="shared" si="248"/>
        <v>0</v>
      </c>
      <c r="Q4031" t="s">
        <v>8317</v>
      </c>
      <c r="R4031" t="s">
        <v>8318</v>
      </c>
      <c r="S4031" s="12">
        <f t="shared" si="250"/>
        <v>42321.816782407404</v>
      </c>
      <c r="T4031" s="12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9"/>
        <v>16</v>
      </c>
      <c r="P4032" s="8">
        <f t="shared" si="248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9"/>
        <v>0</v>
      </c>
      <c r="P4033" s="8">
        <f t="shared" si="248"/>
        <v>0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9"/>
        <v>7</v>
      </c>
      <c r="P4034" s="8">
        <f t="shared" ref="P4034:P4097" si="252">IF(L4034=0,0,E4034/L4034)</f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3">ROUND(100*E4035/D4035,0)</f>
        <v>26</v>
      </c>
      <c r="P4035" s="8">
        <f t="shared" si="252"/>
        <v>65.340319148936175</v>
      </c>
      <c r="Q4035" t="s">
        <v>8317</v>
      </c>
      <c r="R4035" t="s">
        <v>8318</v>
      </c>
      <c r="S4035" s="12">
        <f t="shared" ref="S4035:S4098" si="254">(J4035/86400)+25569+(-5/24)</f>
        <v>42614.06046296296</v>
      </c>
      <c r="T4035" s="12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3"/>
        <v>1</v>
      </c>
      <c r="P4036" s="8">
        <f t="shared" si="252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3"/>
        <v>37</v>
      </c>
      <c r="P4037" s="8">
        <f t="shared" si="252"/>
        <v>147.4</v>
      </c>
      <c r="Q4037" t="s">
        <v>8317</v>
      </c>
      <c r="R4037" t="s">
        <v>8318</v>
      </c>
      <c r="S4037" s="12">
        <f t="shared" si="254"/>
        <v>41903.674618055556</v>
      </c>
      <c r="T4037" s="12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3"/>
        <v>47</v>
      </c>
      <c r="P4038" s="8">
        <f t="shared" si="252"/>
        <v>166.05882352941177</v>
      </c>
      <c r="Q4038" t="s">
        <v>8317</v>
      </c>
      <c r="R4038" t="s">
        <v>8318</v>
      </c>
      <c r="S4038" s="12">
        <f t="shared" si="254"/>
        <v>41804.728750000002</v>
      </c>
      <c r="T4038" s="12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3"/>
        <v>11</v>
      </c>
      <c r="P4039" s="8">
        <f t="shared" si="252"/>
        <v>40</v>
      </c>
      <c r="Q4039" t="s">
        <v>8317</v>
      </c>
      <c r="R4039" t="s">
        <v>8318</v>
      </c>
      <c r="S4039" s="12">
        <f t="shared" si="254"/>
        <v>42496.862442129626</v>
      </c>
      <c r="T4039" s="12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3"/>
        <v>12</v>
      </c>
      <c r="P4040" s="8">
        <f t="shared" si="252"/>
        <v>75.25</v>
      </c>
      <c r="Q4040" t="s">
        <v>8317</v>
      </c>
      <c r="R4040" t="s">
        <v>8318</v>
      </c>
      <c r="S4040" s="12">
        <f t="shared" si="254"/>
        <v>41869.590393518512</v>
      </c>
      <c r="T4040" s="12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3"/>
        <v>60</v>
      </c>
      <c r="P4041" s="8">
        <f t="shared" si="252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3"/>
        <v>31</v>
      </c>
      <c r="P4042" s="8">
        <f t="shared" si="252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3"/>
        <v>0</v>
      </c>
      <c r="P4043" s="8">
        <f t="shared" si="252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3"/>
        <v>0</v>
      </c>
      <c r="P4044" s="8">
        <f t="shared" si="252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3"/>
        <v>0</v>
      </c>
      <c r="P4045" s="8">
        <f t="shared" si="252"/>
        <v>0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3"/>
        <v>38</v>
      </c>
      <c r="P4046" s="8">
        <f t="shared" si="252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3"/>
        <v>0</v>
      </c>
      <c r="P4047" s="8">
        <f t="shared" si="252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3"/>
        <v>8</v>
      </c>
      <c r="P4048" s="8">
        <f t="shared" si="252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3"/>
        <v>2</v>
      </c>
      <c r="P4049" s="8">
        <f t="shared" si="252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3"/>
        <v>18</v>
      </c>
      <c r="P4050" s="8">
        <f t="shared" si="252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3"/>
        <v>0</v>
      </c>
      <c r="P4051" s="8">
        <f t="shared" si="252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3"/>
        <v>0</v>
      </c>
      <c r="P4052" s="8">
        <f t="shared" si="252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3"/>
        <v>0</v>
      </c>
      <c r="P4053" s="8">
        <f t="shared" si="252"/>
        <v>0</v>
      </c>
      <c r="Q4053" t="s">
        <v>8317</v>
      </c>
      <c r="R4053" t="s">
        <v>8318</v>
      </c>
      <c r="S4053" s="12">
        <f t="shared" si="254"/>
        <v>41761.601817129624</v>
      </c>
      <c r="T4053" s="12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3"/>
        <v>38</v>
      </c>
      <c r="P4054" s="8">
        <f t="shared" si="252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3"/>
        <v>22</v>
      </c>
      <c r="P4055" s="8">
        <f t="shared" si="252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3"/>
        <v>0</v>
      </c>
      <c r="P4056" s="8">
        <f t="shared" si="252"/>
        <v>0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3"/>
        <v>18</v>
      </c>
      <c r="P4057" s="8">
        <f t="shared" si="252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3"/>
        <v>53</v>
      </c>
      <c r="P4058" s="8">
        <f t="shared" si="252"/>
        <v>88.333333333333329</v>
      </c>
      <c r="Q4058" t="s">
        <v>8317</v>
      </c>
      <c r="R4058" t="s">
        <v>8318</v>
      </c>
      <c r="S4058" s="12">
        <f t="shared" si="254"/>
        <v>42534.724988425922</v>
      </c>
      <c r="T4058" s="12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3"/>
        <v>22</v>
      </c>
      <c r="P4059" s="8">
        <f t="shared" si="252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3"/>
        <v>3</v>
      </c>
      <c r="P4060" s="8">
        <f t="shared" si="252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3"/>
        <v>3</v>
      </c>
      <c r="P4061" s="8">
        <f t="shared" si="252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3"/>
        <v>3</v>
      </c>
      <c r="P4062" s="8">
        <f t="shared" si="252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3"/>
        <v>0</v>
      </c>
      <c r="P4063" s="8">
        <f t="shared" si="252"/>
        <v>0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3"/>
        <v>2</v>
      </c>
      <c r="P4064" s="8">
        <f t="shared" si="252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3"/>
        <v>1</v>
      </c>
      <c r="P4065" s="8">
        <f t="shared" si="252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3"/>
        <v>19</v>
      </c>
      <c r="P4066" s="8">
        <f t="shared" si="252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3"/>
        <v>1</v>
      </c>
      <c r="P4067" s="8">
        <f t="shared" si="252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3"/>
        <v>0</v>
      </c>
      <c r="P4068" s="8">
        <f t="shared" si="252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3"/>
        <v>61</v>
      </c>
      <c r="P4069" s="8">
        <f t="shared" si="252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3"/>
        <v>1</v>
      </c>
      <c r="P4070" s="8">
        <f t="shared" si="252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3"/>
        <v>34</v>
      </c>
      <c r="P4071" s="8">
        <f t="shared" si="252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3"/>
        <v>17</v>
      </c>
      <c r="P4072" s="8">
        <f t="shared" si="252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3"/>
        <v>0</v>
      </c>
      <c r="P4073" s="8">
        <f t="shared" si="252"/>
        <v>0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3"/>
        <v>0</v>
      </c>
      <c r="P4074" s="8">
        <f t="shared" si="252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3"/>
        <v>1</v>
      </c>
      <c r="P4075" s="8">
        <f t="shared" si="252"/>
        <v>18.5</v>
      </c>
      <c r="Q4075" t="s">
        <v>8317</v>
      </c>
      <c r="R4075" t="s">
        <v>8318</v>
      </c>
      <c r="S4075" s="12">
        <f t="shared" si="254"/>
        <v>42078.136874999997</v>
      </c>
      <c r="T4075" s="12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3"/>
        <v>27</v>
      </c>
      <c r="P4076" s="8">
        <f t="shared" si="252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3"/>
        <v>29</v>
      </c>
      <c r="P4077" s="8">
        <f t="shared" si="252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3"/>
        <v>0</v>
      </c>
      <c r="P4078" s="8">
        <f t="shared" si="252"/>
        <v>0</v>
      </c>
      <c r="Q4078" t="s">
        <v>8317</v>
      </c>
      <c r="R4078" t="s">
        <v>8318</v>
      </c>
      <c r="S4078" s="12">
        <f t="shared" si="254"/>
        <v>41905.587372685179</v>
      </c>
      <c r="T4078" s="12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3"/>
        <v>9</v>
      </c>
      <c r="P4079" s="8">
        <f t="shared" si="252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3"/>
        <v>0</v>
      </c>
      <c r="P4080" s="8">
        <f t="shared" si="252"/>
        <v>0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3"/>
        <v>0</v>
      </c>
      <c r="P4081" s="8">
        <f t="shared" si="252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3"/>
        <v>0</v>
      </c>
      <c r="P4082" s="8">
        <f t="shared" si="252"/>
        <v>0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3"/>
        <v>16</v>
      </c>
      <c r="P4083" s="8">
        <f t="shared" si="252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3"/>
        <v>2</v>
      </c>
      <c r="P4084" s="8">
        <f t="shared" si="252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3"/>
        <v>22</v>
      </c>
      <c r="P4085" s="8">
        <f t="shared" si="252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3"/>
        <v>0</v>
      </c>
      <c r="P4086" s="8">
        <f t="shared" si="252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3"/>
        <v>0</v>
      </c>
      <c r="P4087" s="8">
        <f t="shared" si="252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3"/>
        <v>5</v>
      </c>
      <c r="P4088" s="8">
        <f t="shared" si="252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3"/>
        <v>0</v>
      </c>
      <c r="P4089" s="8">
        <f t="shared" si="252"/>
        <v>0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3"/>
        <v>11</v>
      </c>
      <c r="P4090" s="8">
        <f t="shared" si="252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3"/>
        <v>5</v>
      </c>
      <c r="P4091" s="8">
        <f t="shared" si="252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3"/>
        <v>3</v>
      </c>
      <c r="P4092" s="8">
        <f t="shared" si="252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3"/>
        <v>13</v>
      </c>
      <c r="P4093" s="8">
        <f t="shared" si="252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3"/>
        <v>0</v>
      </c>
      <c r="P4094" s="8">
        <f t="shared" si="252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3"/>
        <v>2</v>
      </c>
      <c r="P4095" s="8">
        <f t="shared" si="252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3"/>
        <v>37</v>
      </c>
      <c r="P4096" s="8">
        <f t="shared" si="252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3"/>
        <v>3</v>
      </c>
      <c r="P4097" s="8">
        <f t="shared" si="252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3"/>
        <v>11</v>
      </c>
      <c r="P4098" s="8">
        <f t="shared" ref="P4098" si="256">IF(L4098=0,0,E4098/L4098)</f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7">ROUND(100*E4099/D4099,0)</f>
        <v>0</v>
      </c>
      <c r="P4099" s="8">
        <f>IF(L4099=0,0,E4099/L4099)</f>
        <v>0</v>
      </c>
      <c r="Q4099" t="s">
        <v>8317</v>
      </c>
      <c r="R4099" t="s">
        <v>8318</v>
      </c>
      <c r="S4099" s="12">
        <f t="shared" ref="S4099:S4115" si="258">(J4099/86400)+25569+(-5/24)</f>
        <v>42344.616168981483</v>
      </c>
      <c r="T4099" s="12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7"/>
        <v>0</v>
      </c>
      <c r="P4100" s="8">
        <f t="shared" ref="P4100:P4115" si="260">IF(L4100=0,0,E4100/L4100)</f>
        <v>0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7"/>
        <v>1</v>
      </c>
      <c r="P4101" s="8">
        <f t="shared" si="260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7"/>
        <v>0</v>
      </c>
      <c r="P4102" s="8">
        <f t="shared" si="260"/>
        <v>0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7"/>
        <v>0</v>
      </c>
      <c r="P4103" s="8">
        <f t="shared" si="260"/>
        <v>0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7"/>
        <v>27</v>
      </c>
      <c r="P4104" s="8">
        <f t="shared" si="260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7"/>
        <v>10</v>
      </c>
      <c r="P4105" s="8">
        <f t="shared" si="260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7"/>
        <v>21</v>
      </c>
      <c r="P4106" s="8">
        <f t="shared" si="260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7"/>
        <v>7</v>
      </c>
      <c r="P4107" s="8">
        <f t="shared" si="260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7"/>
        <v>71</v>
      </c>
      <c r="P4108" s="8">
        <f>IF(L4108=0,0,E4108/L4108)</f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7"/>
        <v>2</v>
      </c>
      <c r="P4109" s="8">
        <f t="shared" si="260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7"/>
        <v>2</v>
      </c>
      <c r="P4110" s="8">
        <f t="shared" si="260"/>
        <v>59</v>
      </c>
      <c r="Q4110" t="s">
        <v>8317</v>
      </c>
      <c r="R4110" t="s">
        <v>8318</v>
      </c>
      <c r="S4110" s="12">
        <f t="shared" si="258"/>
        <v>42766.823344907403</v>
      </c>
      <c r="T4110" s="12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7"/>
        <v>0</v>
      </c>
      <c r="P4111" s="8">
        <f t="shared" si="260"/>
        <v>0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7"/>
        <v>29</v>
      </c>
      <c r="P4112" s="8">
        <f t="shared" si="260"/>
        <v>14.333333333333334</v>
      </c>
      <c r="Q4112" t="s">
        <v>8317</v>
      </c>
      <c r="R4112" t="s">
        <v>8318</v>
      </c>
      <c r="S4112" s="12">
        <f t="shared" si="258"/>
        <v>42512.418414351851</v>
      </c>
      <c r="T4112" s="12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7"/>
        <v>3</v>
      </c>
      <c r="P4113" s="8">
        <f t="shared" si="260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7"/>
        <v>0</v>
      </c>
      <c r="P4114" s="8">
        <f t="shared" si="260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7"/>
        <v>0</v>
      </c>
      <c r="P4115" s="8">
        <f t="shared" si="260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min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F9CAB-65BC-4674-A8F1-87BE5F3E681E}">
  <dimension ref="A1:F14"/>
  <sheetViews>
    <sheetView zoomScale="60" zoomScaleNormal="60" workbookViewId="0">
      <selection activeCell="A9" sqref="A9"/>
    </sheetView>
  </sheetViews>
  <sheetFormatPr defaultRowHeight="14.5" x14ac:dyDescent="0.35"/>
  <cols>
    <col min="1" max="1" width="16.1796875" bestFit="1" customWidth="1"/>
    <col min="2" max="2" width="16.7265625" bestFit="1" customWidth="1"/>
    <col min="3" max="3" width="5.54296875" bestFit="1" customWidth="1"/>
    <col min="4" max="4" width="8.08984375" bestFit="1" customWidth="1"/>
    <col min="5" max="5" width="3.90625" bestFit="1" customWidth="1"/>
    <col min="6" max="6" width="10.7265625" bestFit="1" customWidth="1"/>
  </cols>
  <sheetData>
    <row r="1" spans="1:6" x14ac:dyDescent="0.35">
      <c r="A1" s="9" t="s">
        <v>8223</v>
      </c>
      <c r="B1" s="5" t="s">
        <v>8360</v>
      </c>
    </row>
    <row r="3" spans="1:6" x14ac:dyDescent="0.35">
      <c r="A3" s="9" t="s">
        <v>8367</v>
      </c>
      <c r="B3" s="9" t="s">
        <v>8361</v>
      </c>
    </row>
    <row r="4" spans="1:6" x14ac:dyDescent="0.35">
      <c r="A4" s="9" t="s">
        <v>8363</v>
      </c>
      <c r="B4" s="5" t="s">
        <v>8219</v>
      </c>
      <c r="C4" s="5" t="s">
        <v>8221</v>
      </c>
      <c r="D4" s="5" t="s">
        <v>8220</v>
      </c>
      <c r="E4" s="5" t="s">
        <v>8222</v>
      </c>
      <c r="F4" s="5" t="s">
        <v>8362</v>
      </c>
    </row>
    <row r="5" spans="1:6" x14ac:dyDescent="0.3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7EBB-9DA5-426B-89A7-B27408B68839}">
  <dimension ref="A1:F47"/>
  <sheetViews>
    <sheetView zoomScale="70" zoomScaleNormal="70" workbookViewId="0">
      <selection activeCell="V37" sqref="V37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8.08984375" bestFit="1" customWidth="1"/>
    <col min="5" max="5" width="3.81640625" bestFit="1" customWidth="1"/>
    <col min="6" max="6" width="10.7265625" bestFit="1" customWidth="1"/>
  </cols>
  <sheetData>
    <row r="1" spans="1:6" x14ac:dyDescent="0.35">
      <c r="A1" s="9" t="s">
        <v>8223</v>
      </c>
      <c r="B1" s="5" t="s">
        <v>8360</v>
      </c>
    </row>
    <row r="2" spans="1:6" x14ac:dyDescent="0.35">
      <c r="A2" s="9" t="s">
        <v>8364</v>
      </c>
      <c r="B2" s="5" t="s">
        <v>8360</v>
      </c>
    </row>
    <row r="4" spans="1:6" x14ac:dyDescent="0.35">
      <c r="A4" s="9" t="s">
        <v>8368</v>
      </c>
      <c r="B4" s="9" t="s">
        <v>8361</v>
      </c>
    </row>
    <row r="5" spans="1:6" x14ac:dyDescent="0.35">
      <c r="A5" s="9" t="s">
        <v>8363</v>
      </c>
      <c r="B5" s="5" t="s">
        <v>8219</v>
      </c>
      <c r="C5" s="5" t="s">
        <v>8221</v>
      </c>
      <c r="D5" s="5" t="s">
        <v>8220</v>
      </c>
      <c r="E5" s="5" t="s">
        <v>8222</v>
      </c>
      <c r="F5" s="5" t="s">
        <v>8362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9FAFA-AC35-4B47-B4D7-531503B6E8C9}">
  <dimension ref="A1:F18"/>
  <sheetViews>
    <sheetView tabSelected="1" zoomScale="70" zoomScaleNormal="70" workbookViewId="0">
      <selection activeCell="H38" sqref="H38"/>
    </sheetView>
  </sheetViews>
  <sheetFormatPr defaultRowHeight="14.5" x14ac:dyDescent="0.35"/>
  <cols>
    <col min="1" max="1" width="17" bestFit="1" customWidth="1"/>
    <col min="2" max="2" width="15.90625" bestFit="1" customWidth="1"/>
    <col min="3" max="3" width="5.54296875" bestFit="1" customWidth="1"/>
    <col min="4" max="4" width="8.08984375" bestFit="1" customWidth="1"/>
    <col min="5" max="5" width="3.81640625" bestFit="1" customWidth="1"/>
    <col min="6" max="6" width="10.7265625" bestFit="1" customWidth="1"/>
  </cols>
  <sheetData>
    <row r="1" spans="1:6" x14ac:dyDescent="0.35">
      <c r="A1" s="9" t="s">
        <v>8382</v>
      </c>
      <c r="B1" s="5" t="s">
        <v>8360</v>
      </c>
    </row>
    <row r="2" spans="1:6" x14ac:dyDescent="0.35">
      <c r="A2" s="9" t="s">
        <v>8381</v>
      </c>
      <c r="B2" s="5" t="s">
        <v>8360</v>
      </c>
    </row>
    <row r="4" spans="1:6" x14ac:dyDescent="0.35">
      <c r="A4" s="9" t="s">
        <v>8368</v>
      </c>
      <c r="B4" s="9" t="s">
        <v>8361</v>
      </c>
    </row>
    <row r="5" spans="1:6" x14ac:dyDescent="0.35">
      <c r="A5" s="9" t="s">
        <v>8363</v>
      </c>
      <c r="B5" s="5" t="s">
        <v>8219</v>
      </c>
      <c r="C5" s="5" t="s">
        <v>8221</v>
      </c>
      <c r="D5" s="5" t="s">
        <v>8220</v>
      </c>
      <c r="E5" s="5" t="s">
        <v>8222</v>
      </c>
      <c r="F5" s="5" t="s">
        <v>8362</v>
      </c>
    </row>
    <row r="6" spans="1:6" x14ac:dyDescent="0.35">
      <c r="A6" s="13" t="s">
        <v>8375</v>
      </c>
      <c r="B6" s="11">
        <v>183</v>
      </c>
      <c r="C6" s="11">
        <v>149</v>
      </c>
      <c r="D6" s="11">
        <v>34</v>
      </c>
      <c r="E6" s="11">
        <v>2</v>
      </c>
      <c r="F6" s="11">
        <v>368</v>
      </c>
    </row>
    <row r="7" spans="1:6" x14ac:dyDescent="0.35">
      <c r="A7" s="13" t="s">
        <v>8376</v>
      </c>
      <c r="B7" s="11">
        <v>202</v>
      </c>
      <c r="C7" s="11">
        <v>105</v>
      </c>
      <c r="D7" s="11">
        <v>27</v>
      </c>
      <c r="E7" s="11">
        <v>18</v>
      </c>
      <c r="F7" s="11">
        <v>352</v>
      </c>
    </row>
    <row r="8" spans="1:6" x14ac:dyDescent="0.35">
      <c r="A8" s="13" t="s">
        <v>8377</v>
      </c>
      <c r="B8" s="11">
        <v>179</v>
      </c>
      <c r="C8" s="11">
        <v>108</v>
      </c>
      <c r="D8" s="11">
        <v>28</v>
      </c>
      <c r="E8" s="11">
        <v>30</v>
      </c>
      <c r="F8" s="11">
        <v>345</v>
      </c>
    </row>
    <row r="9" spans="1:6" x14ac:dyDescent="0.35">
      <c r="A9" s="13" t="s">
        <v>8378</v>
      </c>
      <c r="B9" s="11">
        <v>193</v>
      </c>
      <c r="C9" s="11">
        <v>103</v>
      </c>
      <c r="D9" s="11">
        <v>27</v>
      </c>
      <c r="E9" s="11"/>
      <c r="F9" s="11">
        <v>323</v>
      </c>
    </row>
    <row r="10" spans="1:6" x14ac:dyDescent="0.35">
      <c r="A10" s="13" t="s">
        <v>8369</v>
      </c>
      <c r="B10" s="11">
        <v>233</v>
      </c>
      <c r="C10" s="11">
        <v>126</v>
      </c>
      <c r="D10" s="11">
        <v>26</v>
      </c>
      <c r="E10" s="11"/>
      <c r="F10" s="11">
        <v>385</v>
      </c>
    </row>
    <row r="11" spans="1:6" x14ac:dyDescent="0.35">
      <c r="A11" s="13" t="s">
        <v>8379</v>
      </c>
      <c r="B11" s="11">
        <v>213</v>
      </c>
      <c r="C11" s="11">
        <v>148</v>
      </c>
      <c r="D11" s="11">
        <v>27</v>
      </c>
      <c r="E11" s="11"/>
      <c r="F11" s="11">
        <v>388</v>
      </c>
    </row>
    <row r="12" spans="1:6" x14ac:dyDescent="0.35">
      <c r="A12" s="13" t="s">
        <v>8370</v>
      </c>
      <c r="B12" s="11">
        <v>192</v>
      </c>
      <c r="C12" s="11">
        <v>148</v>
      </c>
      <c r="D12" s="11">
        <v>44</v>
      </c>
      <c r="E12" s="11"/>
      <c r="F12" s="11">
        <v>384</v>
      </c>
    </row>
    <row r="13" spans="1:6" x14ac:dyDescent="0.35">
      <c r="A13" s="13" t="s">
        <v>8371</v>
      </c>
      <c r="B13" s="11">
        <v>167</v>
      </c>
      <c r="C13" s="11">
        <v>134</v>
      </c>
      <c r="D13" s="11">
        <v>32</v>
      </c>
      <c r="E13" s="11"/>
      <c r="F13" s="11">
        <v>333</v>
      </c>
    </row>
    <row r="14" spans="1:6" x14ac:dyDescent="0.35">
      <c r="A14" s="13" t="s">
        <v>8372</v>
      </c>
      <c r="B14" s="11">
        <v>148</v>
      </c>
      <c r="C14" s="11">
        <v>127</v>
      </c>
      <c r="D14" s="11">
        <v>24</v>
      </c>
      <c r="E14" s="11"/>
      <c r="F14" s="11">
        <v>299</v>
      </c>
    </row>
    <row r="15" spans="1:6" x14ac:dyDescent="0.35">
      <c r="A15" s="13" t="s">
        <v>8373</v>
      </c>
      <c r="B15" s="11">
        <v>184</v>
      </c>
      <c r="C15" s="11">
        <v>150</v>
      </c>
      <c r="D15" s="11">
        <v>20</v>
      </c>
      <c r="E15" s="11"/>
      <c r="F15" s="11">
        <v>354</v>
      </c>
    </row>
    <row r="16" spans="1:6" x14ac:dyDescent="0.35">
      <c r="A16" s="13" t="s">
        <v>8374</v>
      </c>
      <c r="B16" s="11">
        <v>180</v>
      </c>
      <c r="C16" s="11">
        <v>113</v>
      </c>
      <c r="D16" s="11">
        <v>37</v>
      </c>
      <c r="E16" s="11"/>
      <c r="F16" s="11">
        <v>330</v>
      </c>
    </row>
    <row r="17" spans="1:6" x14ac:dyDescent="0.35">
      <c r="A17" s="13" t="s">
        <v>8380</v>
      </c>
      <c r="B17" s="11">
        <v>111</v>
      </c>
      <c r="C17" s="11">
        <v>119</v>
      </c>
      <c r="D17" s="11">
        <v>23</v>
      </c>
      <c r="E17" s="11"/>
      <c r="F17" s="11">
        <v>253</v>
      </c>
    </row>
    <row r="18" spans="1:6" x14ac:dyDescent="0.35">
      <c r="A18" s="13" t="s">
        <v>8362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D0C21-62F7-4977-957C-C1F55CF73AD3}">
  <dimension ref="A1:H13"/>
  <sheetViews>
    <sheetView zoomScale="85" zoomScaleNormal="85" workbookViewId="0">
      <selection activeCell="C6" sqref="C6"/>
    </sheetView>
  </sheetViews>
  <sheetFormatPr defaultRowHeight="14.5" x14ac:dyDescent="0.35"/>
  <cols>
    <col min="1" max="1" width="23.90625" customWidth="1"/>
    <col min="2" max="2" width="16.6328125" bestFit="1" customWidth="1"/>
    <col min="3" max="3" width="12.726562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9.26953125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COUNTIFS(Sheet1!$D$2:$D$4115, "&lt;1000", Sheet1!$F$2:$F$4115, "successful")</f>
        <v>322</v>
      </c>
      <c r="C2" s="5">
        <f>COUNTIFS(Sheet1!$D$2:$D$4115, "&lt;1000", Sheet1!$F$2:$F$4115, "failed")</f>
        <v>113</v>
      </c>
      <c r="D2" s="5">
        <f>COUNTIFS(Sheet1!$D$2:$D$4115, "&lt;1000", Sheet1!$F$2:$F$4115, "canceled")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5">
      <c r="A3" t="s">
        <v>8393</v>
      </c>
      <c r="B3" s="5">
        <f>COUNTIFS(Sheet1!$D$2:$D$4115, "&gt;=1000", Sheet1!$D$2:$D$4115, "&lt;5000", Sheet1!$F$2:$F$4115, "successful")</f>
        <v>932</v>
      </c>
      <c r="C3" s="5">
        <f>COUNTIFS(Sheet1!$D$2:$D$4115, "&gt;=1000", Sheet1!$D$2:$D$4115, "&lt;5000", Sheet1!$F$2:$F$4115, "failed")</f>
        <v>420</v>
      </c>
      <c r="D3" s="5">
        <f>COUNTIFS(Sheet1!$D$2:$D$4115, "&gt;=1000", Sheet1!$D$2:$D$4115, "&lt;5000", Sheet1!$F$2:$F$4115, "canceled")</f>
        <v>60</v>
      </c>
      <c r="E3" s="5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5">
      <c r="A4" t="s">
        <v>8394</v>
      </c>
      <c r="B4" s="5">
        <f>COUNTIFS(Sheet1!$D$2:$D$4115, "&gt;=5000", Sheet1!$D$2:$D$4115, "&lt;10000", Sheet1!$F$2:$F$4115, "successful")</f>
        <v>381</v>
      </c>
      <c r="C4" s="5">
        <f>COUNTIFS(Sheet1!$D$2:$D$4115, "&gt;=5000", Sheet1!$D$2:$D$4115, "&lt;10000", Sheet1!$F$2:$F$4115, "failed")</f>
        <v>283</v>
      </c>
      <c r="D4" s="5">
        <f>COUNTIFS(Sheet1!$D$2:$D$4115, "&gt;=5000", Sheet1!$D$2:$D$4115, "&lt;10000", Sheet1!$F$2:$F$4115, "canceled")</f>
        <v>52</v>
      </c>
      <c r="E4" s="5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8392</v>
      </c>
      <c r="B5" s="5">
        <f>COUNTIFS(Sheet1!$D$2:$D$4115, "&gt;=10000", Sheet1!$D$2:$D$4115, "&lt;15000", Sheet1!$F$2:$F$4115, "successful")</f>
        <v>168</v>
      </c>
      <c r="C5" s="5">
        <f>COUNTIFS(Sheet1!$D$2:$D$4115, "&gt;=10000", Sheet1!$D$2:$D$4115, "&lt;15000", Sheet1!$F$2:$F$4115, "failed")</f>
        <v>144</v>
      </c>
      <c r="D5" s="5">
        <f>COUNTIFS(Sheet1!$D$2:$D$4115, "&gt;=10000", Sheet1!$D$2:$D$4115, "&lt;15000", Sheet1!$F$2:$F$4115, "canceled")</f>
        <v>40</v>
      </c>
      <c r="E5" s="5">
        <f t="shared" si="0"/>
        <v>352</v>
      </c>
      <c r="F5" s="14">
        <f t="shared" si="1"/>
        <v>0.47727272727272729</v>
      </c>
      <c r="G5" s="14">
        <f>C5/E5</f>
        <v>0.40909090909090912</v>
      </c>
      <c r="H5" s="14">
        <f>D5/E5</f>
        <v>0.11363636363636363</v>
      </c>
    </row>
    <row r="6" spans="1:8" x14ac:dyDescent="0.35">
      <c r="A6" t="s">
        <v>8395</v>
      </c>
      <c r="B6" s="5">
        <f>COUNTIFS(Sheet1!$D$2:$D$4115, "&gt;=15000", Sheet1!$D$2:$D$4115, "&lt;20000", Sheet1!$F$2:$F$4115, "successful")</f>
        <v>94</v>
      </c>
      <c r="C6" s="5">
        <f>COUNTIFS(Sheet1!$D$2:$D$4115, "&gt;=15000", Sheet1!$D$2:$D$4115, "&lt;20000", Sheet1!$F$2:$F$4115, "failed")</f>
        <v>90</v>
      </c>
      <c r="D6" s="5">
        <f>COUNTIFS(Sheet1!$D$2:$D$4115, "&gt;=15000", Sheet1!$D$2:$D$4115, "&lt;20000", Sheet1!$F$2:$F$4115, "canceled")</f>
        <v>17</v>
      </c>
      <c r="E6" s="5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8396</v>
      </c>
      <c r="B7" s="5">
        <f>COUNTIFS(Sheet1!$D$2:$D$4115, "&gt;=20000", Sheet1!$D$2:$D$4115, "&lt;25000", Sheet1!$F$2:$F$4115, "successful")</f>
        <v>62</v>
      </c>
      <c r="C7" s="5">
        <f>COUNTIFS(Sheet1!$D$2:$D$4115, "&gt;=20000", Sheet1!$D$2:$D$4115, "&lt;25000", Sheet1!$F$2:$F$4115, "failed")</f>
        <v>72</v>
      </c>
      <c r="D7" s="5">
        <f>COUNTIFS(Sheet1!$D$2:$D$4115, "&gt;=20000", Sheet1!$D$2:$D$4115, "&lt;25000", Sheet1!$F$2:$F$4115, "canceled")</f>
        <v>14</v>
      </c>
      <c r="E7" s="5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8397</v>
      </c>
      <c r="B8" s="5">
        <f>COUNTIFS(Sheet1!$D$2:$D$4115, "&gt;=25000", Sheet1!$D$2:$D$4115, "&lt;30000", Sheet1!$F$2:$F$4115, "successful")</f>
        <v>55</v>
      </c>
      <c r="C8" s="5">
        <f>COUNTIFS(Sheet1!$D$2:$D$4115, "&gt;=25000", Sheet1!$D$2:$D$4115, "&lt;30000", Sheet1!$F$2:$F$4115, "failed")</f>
        <v>64</v>
      </c>
      <c r="D8" s="5">
        <f>COUNTIFS(Sheet1!$D$2:$D$4115, "&gt;=25000", Sheet1!$D$2:$D$4115, "&lt;30000", Sheet1!$F$2:$F$4115, "canceled")</f>
        <v>18</v>
      </c>
      <c r="E8" s="5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8398</v>
      </c>
      <c r="B9" s="5">
        <f>COUNTIFS(Sheet1!$D$2:$D$4115, "&gt;=30000", Sheet1!$D$2:$D$4115, "&lt;35000", Sheet1!$F$2:$F$4115, "successful")</f>
        <v>32</v>
      </c>
      <c r="C9" s="5">
        <f>COUNTIFS(Sheet1!$D$2:$D$4115, "&gt;=30000", Sheet1!$D$2:$D$4115, "&lt;35000", Sheet1!$F$2:$F$4115, "failed")</f>
        <v>37</v>
      </c>
      <c r="D9" s="5">
        <f>COUNTIFS(Sheet1!$D$2:$D$4115, "&gt;=30000", Sheet1!$D$2:$D$4115, "&lt;35000", Sheet1!$F$2:$F$4115, "canceled")</f>
        <v>13</v>
      </c>
      <c r="E9" s="5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8399</v>
      </c>
      <c r="B10" s="5">
        <f>COUNTIFS(Sheet1!$D$2:$D$4115, "&gt;=35000", Sheet1!$D$2:$D$4115, "&lt;40000", Sheet1!$F$2:$F$4115, "successful")</f>
        <v>26</v>
      </c>
      <c r="C10" s="5">
        <f>COUNTIFS(Sheet1!$D$2:$D$4115, "&gt;=35000", Sheet1!$D$2:$D$4115, "&lt;40000", Sheet1!$F$2:$F$4115, "failed")</f>
        <v>22</v>
      </c>
      <c r="D10" s="5">
        <f>COUNTIFS(Sheet1!$D$2:$D$4115, "&gt;=35000", Sheet1!$D$2:$D$4115, "&lt;40000", Sheet1!$F$2:$F$4115, "canceled")</f>
        <v>7</v>
      </c>
      <c r="E10" s="5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8400</v>
      </c>
      <c r="B11" s="5">
        <f>COUNTIFS(Sheet1!$D$2:$D$4115, "&gt;=40000", Sheet1!$D$2:$D$4115, "&lt;45000", Sheet1!$F$2:$F$4115, "successful")</f>
        <v>21</v>
      </c>
      <c r="C11" s="5">
        <f>COUNTIFS(Sheet1!$D$2:$D$4115, "&gt;=40000", Sheet1!$D$2:$D$4115, "&lt;45000", Sheet1!$F$2:$F$4115, "failed")</f>
        <v>16</v>
      </c>
      <c r="D11" s="5">
        <f>COUNTIFS(Sheet1!$D$2:$D$4115, "&gt;=40000", Sheet1!$D$2:$D$4115, "&lt;45000", Sheet1!$F$2:$F$4115, "canceled")</f>
        <v>6</v>
      </c>
      <c r="E11" s="5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8401</v>
      </c>
      <c r="B12" s="5">
        <f>COUNTIFS(Sheet1!$D$2:$D$4115, "&gt;=45000", Sheet1!$D$2:$D$4115, "&lt;50000", Sheet1!$F$2:$F$4115, "successful")</f>
        <v>6</v>
      </c>
      <c r="C12" s="5">
        <f>COUNTIFS(Sheet1!$D$2:$D$4115, "&gt;=45000", Sheet1!$D$2:$D$4115, "&lt;50000", Sheet1!$F$2:$F$4115, "failed")</f>
        <v>11</v>
      </c>
      <c r="D12" s="5">
        <f>COUNTIFS(Sheet1!$D$2:$D$4115, "&gt;=45000", Sheet1!$D$2:$D$4115, "&lt;50000", Sheet1!$F$2:$F$4115, "canceled")</f>
        <v>4</v>
      </c>
      <c r="E12" s="5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8402</v>
      </c>
      <c r="B13" s="5">
        <f>COUNTIFS(Sheet1!$D$2:$D$4115, "&gt;=50000", Sheet1!$F$2:$F$4115, "successful")</f>
        <v>86</v>
      </c>
      <c r="C13" s="5">
        <f>COUNTIFS(Sheet1!$D$2:$D$4115, "&gt;=50000", Sheet1!$F$2:$F$4115, "failed")</f>
        <v>258</v>
      </c>
      <c r="D13" s="5">
        <f>COUNTIFS(Sheet1!$D$2:$D$4115, "&gt;=50000", Sheet1!$F$2:$F$4115, "canceled")</f>
        <v>100</v>
      </c>
      <c r="E13" s="5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grace</cp:lastModifiedBy>
  <dcterms:created xsi:type="dcterms:W3CDTF">2017-04-20T15:17:24Z</dcterms:created>
  <dcterms:modified xsi:type="dcterms:W3CDTF">2018-11-15T04:14:20Z</dcterms:modified>
</cp:coreProperties>
</file>