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80" yWindow="1260" windowWidth="19440" windowHeight="11445"/>
  </bookViews>
  <sheets>
    <sheet name="Dashboard" sheetId="3" r:id="rId1"/>
    <sheet name="mapping" sheetId="2" r:id="rId2"/>
    <sheet name="Categories" sheetId="4" r:id="rId3"/>
    <sheet name="Data" sheetId="1" r:id="rId4"/>
    <sheet name="Calculation" sheetId="5" r:id="rId5"/>
  </sheets>
  <calcPr calcId="145621"/>
</workbook>
</file>

<file path=xl/calcChain.xml><?xml version="1.0" encoding="utf-8"?>
<calcChain xmlns="http://schemas.openxmlformats.org/spreadsheetml/2006/main">
  <c r="H2" i="5" l="1"/>
  <c r="I2" i="5"/>
  <c r="J2" i="5"/>
  <c r="K2" i="5"/>
  <c r="K3" i="5" s="1"/>
  <c r="G2" i="5"/>
  <c r="K1" i="5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E56" i="5"/>
  <c r="E57" i="5" s="1"/>
  <c r="E58" i="5" s="1"/>
  <c r="E59" i="5" s="1"/>
  <c r="E60" i="5" s="1"/>
  <c r="E61" i="5" s="1"/>
  <c r="E62" i="5" s="1"/>
  <c r="E63" i="5" s="1"/>
  <c r="E55" i="5"/>
  <c r="H86" i="5" l="1"/>
  <c r="H87" i="5" l="1"/>
  <c r="H3" i="5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30" i="5"/>
  <c r="E31" i="5" s="1"/>
  <c r="E32" i="5" s="1"/>
  <c r="E33" i="5" s="1"/>
  <c r="E34" i="5" s="1"/>
  <c r="E35" i="5" s="1"/>
  <c r="E6" i="5"/>
  <c r="E7" i="5" s="1"/>
  <c r="E8" i="5" s="1"/>
  <c r="E9" i="5" s="1"/>
  <c r="E10" i="5" s="1"/>
  <c r="E11" i="5" s="1"/>
  <c r="E12" i="5" s="1"/>
  <c r="E13" i="5" s="1"/>
  <c r="E14" i="5" s="1"/>
  <c r="I3" i="5"/>
  <c r="E19" i="5"/>
  <c r="E20" i="5" s="1"/>
  <c r="E21" i="5" s="1"/>
  <c r="E22" i="5" s="1"/>
  <c r="E23" i="5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K1813" i="1"/>
  <c r="L1813" i="1" s="1"/>
  <c r="K1737" i="1"/>
  <c r="L1737" i="1" s="1"/>
  <c r="K1711" i="1"/>
  <c r="L1711" i="1" s="1"/>
  <c r="K1642" i="1"/>
  <c r="L1642" i="1" s="1"/>
  <c r="K1587" i="1"/>
  <c r="L1587" i="1" s="1"/>
  <c r="K1481" i="1"/>
  <c r="L1481" i="1" s="1"/>
  <c r="K1233" i="1"/>
  <c r="L1233" i="1" s="1"/>
  <c r="K1149" i="1"/>
  <c r="L1149" i="1" s="1"/>
  <c r="K919" i="1"/>
  <c r="L919" i="1" s="1"/>
  <c r="K811" i="1"/>
  <c r="L811" i="1" s="1"/>
  <c r="K555" i="1"/>
  <c r="L555" i="1" s="1"/>
  <c r="K540" i="1"/>
  <c r="L540" i="1" s="1"/>
  <c r="K506" i="1"/>
  <c r="L506" i="1" s="1"/>
  <c r="K371" i="1"/>
  <c r="L371" i="1" s="1"/>
  <c r="K365" i="1"/>
  <c r="L365" i="1" s="1"/>
  <c r="K346" i="1"/>
  <c r="L346" i="1" s="1"/>
  <c r="K323" i="1"/>
  <c r="L323" i="1" s="1"/>
  <c r="K281" i="1"/>
  <c r="L281" i="1" s="1"/>
  <c r="K66" i="1"/>
  <c r="L66" i="1" s="1"/>
  <c r="H88" i="5" l="1"/>
  <c r="J3" i="5"/>
  <c r="G3" i="5"/>
  <c r="K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6" i="1"/>
  <c r="L366" i="1" s="1"/>
  <c r="K367" i="1"/>
  <c r="L367" i="1" s="1"/>
  <c r="K368" i="1"/>
  <c r="L368" i="1" s="1"/>
  <c r="K369" i="1"/>
  <c r="L369" i="1" s="1"/>
  <c r="K370" i="1"/>
  <c r="L370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L6" i="1" l="1"/>
  <c r="C76" i="5"/>
  <c r="H89" i="5"/>
  <c r="A1" i="5"/>
  <c r="C6" i="2"/>
  <c r="G536" i="1" s="1"/>
  <c r="C7" i="2"/>
  <c r="G162" i="1" s="1"/>
  <c r="C8" i="2"/>
  <c r="G37" i="1" s="1"/>
  <c r="C9" i="2"/>
  <c r="G946" i="1" s="1"/>
  <c r="C10" i="2"/>
  <c r="G46" i="1" s="1"/>
  <c r="C11" i="2"/>
  <c r="G327" i="1" s="1"/>
  <c r="C12" i="2"/>
  <c r="G286" i="1" s="1"/>
  <c r="C13" i="2"/>
  <c r="G315" i="1" s="1"/>
  <c r="C14" i="2"/>
  <c r="G361" i="1" s="1"/>
  <c r="C143" i="5" s="1"/>
  <c r="C15" i="2"/>
  <c r="G395" i="1" s="1"/>
  <c r="C64" i="5" s="1"/>
  <c r="C16" i="2"/>
  <c r="G409" i="1" s="1"/>
  <c r="C17" i="2"/>
  <c r="G794" i="1" s="1"/>
  <c r="C18" i="2"/>
  <c r="G564" i="1" s="1"/>
  <c r="C19" i="2"/>
  <c r="G586" i="1" s="1"/>
  <c r="C74" i="5" s="1"/>
  <c r="C20" i="2"/>
  <c r="G730" i="1" s="1"/>
  <c r="C82" i="5" s="1"/>
  <c r="C21" i="2"/>
  <c r="G749" i="1" s="1"/>
  <c r="C22" i="2"/>
  <c r="C23" i="2"/>
  <c r="G811" i="1" s="1"/>
  <c r="C24" i="2"/>
  <c r="G822" i="1" s="1"/>
  <c r="C26" i="2"/>
  <c r="G1417" i="1" s="1"/>
  <c r="C27" i="2"/>
  <c r="G995" i="1" s="1"/>
  <c r="C28" i="2"/>
  <c r="G1002" i="1" s="1"/>
  <c r="C29" i="2"/>
  <c r="C30" i="2"/>
  <c r="G1143" i="1" s="1"/>
  <c r="C131" i="5" s="1"/>
  <c r="C31" i="2"/>
  <c r="G1169" i="1" s="1"/>
  <c r="C32" i="2"/>
  <c r="G1173" i="1" s="1"/>
  <c r="C102" i="5" s="1"/>
  <c r="C33" i="2"/>
  <c r="G1224" i="1" s="1"/>
  <c r="C34" i="2"/>
  <c r="G1222" i="1" s="1"/>
  <c r="C35" i="2"/>
  <c r="G1237" i="1" s="1"/>
  <c r="C112" i="5" s="1"/>
  <c r="C36" i="2"/>
  <c r="G1340" i="1" s="1"/>
  <c r="C37" i="2"/>
  <c r="G1387" i="1" s="1"/>
  <c r="C38" i="2"/>
  <c r="G1547" i="1" s="1"/>
  <c r="C114" i="5" s="1"/>
  <c r="C39" i="2"/>
  <c r="G1598" i="1" s="1"/>
  <c r="C110" i="5" s="1"/>
  <c r="C40" i="2"/>
  <c r="G1657" i="1" s="1"/>
  <c r="C41" i="2"/>
  <c r="G1725" i="1" s="1"/>
  <c r="C42" i="2"/>
  <c r="G1863" i="1" s="1"/>
  <c r="C84" i="5" s="1"/>
  <c r="C5" i="2"/>
  <c r="G12" i="1" s="1"/>
  <c r="G6" i="1"/>
  <c r="G7" i="1"/>
  <c r="G8" i="1"/>
  <c r="C153" i="5" s="1"/>
  <c r="G9" i="1"/>
  <c r="G10" i="1"/>
  <c r="G11" i="1"/>
  <c r="C94" i="5" s="1"/>
  <c r="G13" i="1"/>
  <c r="C151" i="5" s="1"/>
  <c r="G14" i="1"/>
  <c r="G17" i="1"/>
  <c r="G19" i="1"/>
  <c r="G20" i="1"/>
  <c r="G21" i="1"/>
  <c r="G22" i="1"/>
  <c r="C144" i="5" s="1"/>
  <c r="G23" i="1"/>
  <c r="G25" i="1"/>
  <c r="G26" i="1"/>
  <c r="G27" i="1"/>
  <c r="G29" i="1"/>
  <c r="G30" i="1"/>
  <c r="G31" i="1"/>
  <c r="G34" i="1"/>
  <c r="G35" i="1"/>
  <c r="C133" i="5" s="1"/>
  <c r="G36" i="1"/>
  <c r="G38" i="1"/>
  <c r="G39" i="1"/>
  <c r="G40" i="1"/>
  <c r="G41" i="1"/>
  <c r="G42" i="1"/>
  <c r="G43" i="1"/>
  <c r="G45" i="1"/>
  <c r="G47" i="1"/>
  <c r="G48" i="1"/>
  <c r="G51" i="1"/>
  <c r="G53" i="1"/>
  <c r="G54" i="1"/>
  <c r="G57" i="1"/>
  <c r="G58" i="1"/>
  <c r="G59" i="1"/>
  <c r="G62" i="1"/>
  <c r="G63" i="1"/>
  <c r="G64" i="1"/>
  <c r="G66" i="1"/>
  <c r="C69" i="5" s="1"/>
  <c r="G68" i="1"/>
  <c r="G71" i="1"/>
  <c r="G72" i="1"/>
  <c r="G73" i="1"/>
  <c r="G74" i="1"/>
  <c r="G75" i="1"/>
  <c r="G77" i="1"/>
  <c r="G79" i="1"/>
  <c r="G80" i="1"/>
  <c r="G82" i="1"/>
  <c r="G83" i="1"/>
  <c r="G84" i="1"/>
  <c r="G86" i="1"/>
  <c r="G87" i="1"/>
  <c r="G89" i="1"/>
  <c r="G90" i="1"/>
  <c r="G91" i="1"/>
  <c r="G92" i="1"/>
  <c r="G94" i="1"/>
  <c r="G95" i="1"/>
  <c r="G97" i="1"/>
  <c r="G98" i="1"/>
  <c r="G99" i="1"/>
  <c r="G100" i="1"/>
  <c r="G101" i="1"/>
  <c r="G102" i="1"/>
  <c r="G103" i="1"/>
  <c r="G104" i="1"/>
  <c r="G105" i="1"/>
  <c r="G106" i="1"/>
  <c r="C55" i="5" s="1"/>
  <c r="G107" i="1"/>
  <c r="G108" i="1"/>
  <c r="C111" i="5" s="1"/>
  <c r="G109" i="1"/>
  <c r="G110" i="1"/>
  <c r="G111" i="1"/>
  <c r="G113" i="1"/>
  <c r="G114" i="1"/>
  <c r="G115" i="1"/>
  <c r="G116" i="1"/>
  <c r="G117" i="1"/>
  <c r="G118" i="1"/>
  <c r="G119" i="1"/>
  <c r="G120" i="1"/>
  <c r="G121" i="1"/>
  <c r="C75" i="5" s="1"/>
  <c r="G122" i="1"/>
  <c r="G124" i="1"/>
  <c r="G125" i="1"/>
  <c r="G127" i="1"/>
  <c r="G128" i="1"/>
  <c r="G129" i="1"/>
  <c r="G130" i="1"/>
  <c r="G131" i="1"/>
  <c r="C147" i="5" s="1"/>
  <c r="G132" i="1"/>
  <c r="G134" i="1"/>
  <c r="G135" i="1"/>
  <c r="G137" i="1"/>
  <c r="G141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3" i="1"/>
  <c r="G164" i="1"/>
  <c r="G165" i="1"/>
  <c r="G166" i="1"/>
  <c r="G169" i="1"/>
  <c r="G170" i="1"/>
  <c r="G171" i="1"/>
  <c r="G175" i="1"/>
  <c r="G176" i="1"/>
  <c r="G178" i="1"/>
  <c r="G179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97" i="1"/>
  <c r="G199" i="1"/>
  <c r="G200" i="1"/>
  <c r="G203" i="1"/>
  <c r="G204" i="1"/>
  <c r="G208" i="1"/>
  <c r="G209" i="1"/>
  <c r="G210" i="1"/>
  <c r="G211" i="1"/>
  <c r="G212" i="1"/>
  <c r="C136" i="5" s="1"/>
  <c r="G213" i="1"/>
  <c r="G214" i="1"/>
  <c r="G215" i="1"/>
  <c r="G216" i="1"/>
  <c r="G217" i="1"/>
  <c r="G218" i="1"/>
  <c r="G219" i="1"/>
  <c r="C66" i="5" s="1"/>
  <c r="G222" i="1"/>
  <c r="G223" i="1"/>
  <c r="C145" i="5" s="1"/>
  <c r="G225" i="1"/>
  <c r="G226" i="1"/>
  <c r="G230" i="1"/>
  <c r="G231" i="1"/>
  <c r="G232" i="1"/>
  <c r="G233" i="1"/>
  <c r="G235" i="1"/>
  <c r="G236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6" i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5" i="1"/>
  <c r="G306" i="1"/>
  <c r="G307" i="1"/>
  <c r="G309" i="1"/>
  <c r="G311" i="1"/>
  <c r="G313" i="1"/>
  <c r="G316" i="1"/>
  <c r="G317" i="1"/>
  <c r="G318" i="1"/>
  <c r="G319" i="1"/>
  <c r="G321" i="1"/>
  <c r="G322" i="1"/>
  <c r="G323" i="1"/>
  <c r="G325" i="1"/>
  <c r="G326" i="1"/>
  <c r="G328" i="1"/>
  <c r="G329" i="1"/>
  <c r="G330" i="1"/>
  <c r="G331" i="1"/>
  <c r="G333" i="1"/>
  <c r="G334" i="1"/>
  <c r="G336" i="1"/>
  <c r="C99" i="5" s="1"/>
  <c r="G337" i="1"/>
  <c r="G338" i="1"/>
  <c r="G340" i="1"/>
  <c r="G341" i="1"/>
  <c r="G342" i="1"/>
  <c r="G343" i="1"/>
  <c r="G344" i="1"/>
  <c r="G345" i="1"/>
  <c r="G346" i="1"/>
  <c r="G348" i="1"/>
  <c r="G349" i="1"/>
  <c r="G352" i="1"/>
  <c r="G353" i="1"/>
  <c r="G354" i="1"/>
  <c r="G356" i="1"/>
  <c r="G357" i="1"/>
  <c r="G358" i="1"/>
  <c r="G359" i="1"/>
  <c r="G360" i="1"/>
  <c r="G362" i="1"/>
  <c r="G364" i="1"/>
  <c r="G365" i="1"/>
  <c r="G366" i="1"/>
  <c r="G367" i="1"/>
  <c r="G368" i="1"/>
  <c r="G369" i="1"/>
  <c r="G370" i="1"/>
  <c r="G371" i="1"/>
  <c r="G372" i="1"/>
  <c r="G373" i="1"/>
  <c r="G378" i="1"/>
  <c r="G380" i="1"/>
  <c r="G381" i="1"/>
  <c r="G382" i="1"/>
  <c r="G385" i="1"/>
  <c r="G386" i="1"/>
  <c r="G387" i="1"/>
  <c r="G388" i="1"/>
  <c r="G389" i="1"/>
  <c r="G391" i="1"/>
  <c r="G392" i="1"/>
  <c r="G393" i="1"/>
  <c r="G394" i="1"/>
  <c r="G396" i="1"/>
  <c r="G397" i="1"/>
  <c r="G398" i="1"/>
  <c r="G399" i="1"/>
  <c r="G401" i="1"/>
  <c r="G402" i="1"/>
  <c r="G405" i="1"/>
  <c r="G407" i="1"/>
  <c r="G408" i="1"/>
  <c r="C132" i="5" s="1"/>
  <c r="G410" i="1"/>
  <c r="G411" i="1"/>
  <c r="G412" i="1"/>
  <c r="G413" i="1"/>
  <c r="G414" i="1"/>
  <c r="G415" i="1"/>
  <c r="G418" i="1"/>
  <c r="G419" i="1"/>
  <c r="G420" i="1"/>
  <c r="G421" i="1"/>
  <c r="C97" i="5" s="1"/>
  <c r="G422" i="1"/>
  <c r="G425" i="1"/>
  <c r="G426" i="1"/>
  <c r="G427" i="1"/>
  <c r="G428" i="1"/>
  <c r="G429" i="1"/>
  <c r="G431" i="1"/>
  <c r="C80" i="5" s="1"/>
  <c r="G432" i="1"/>
  <c r="G433" i="1"/>
  <c r="G434" i="1"/>
  <c r="G435" i="1"/>
  <c r="G436" i="1"/>
  <c r="G437" i="1"/>
  <c r="G441" i="1"/>
  <c r="G444" i="1"/>
  <c r="G445" i="1"/>
  <c r="G446" i="1"/>
  <c r="G448" i="1"/>
  <c r="G450" i="1"/>
  <c r="C139" i="5" s="1"/>
  <c r="G452" i="1"/>
  <c r="G453" i="1"/>
  <c r="G455" i="1"/>
  <c r="G458" i="1"/>
  <c r="G459" i="1"/>
  <c r="G460" i="1"/>
  <c r="G462" i="1"/>
  <c r="G464" i="1"/>
  <c r="C130" i="5" s="1"/>
  <c r="G467" i="1"/>
  <c r="G468" i="1"/>
  <c r="G469" i="1"/>
  <c r="G471" i="1"/>
  <c r="G472" i="1"/>
  <c r="C83" i="5" s="1"/>
  <c r="G474" i="1"/>
  <c r="G475" i="1"/>
  <c r="C115" i="5" s="1"/>
  <c r="G476" i="1"/>
  <c r="G477" i="1"/>
  <c r="G478" i="1"/>
  <c r="G479" i="1"/>
  <c r="G482" i="1"/>
  <c r="G483" i="1"/>
  <c r="G485" i="1"/>
  <c r="G486" i="1"/>
  <c r="G487" i="1"/>
  <c r="G490" i="1"/>
  <c r="G491" i="1"/>
  <c r="G493" i="1"/>
  <c r="G497" i="1"/>
  <c r="G499" i="1"/>
  <c r="G500" i="1"/>
  <c r="G501" i="1"/>
  <c r="G502" i="1"/>
  <c r="G504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5" i="1"/>
  <c r="G526" i="1"/>
  <c r="G528" i="1"/>
  <c r="G530" i="1"/>
  <c r="G531" i="1"/>
  <c r="C73" i="5" s="1"/>
  <c r="G532" i="1"/>
  <c r="G534" i="1"/>
  <c r="C135" i="5" s="1"/>
  <c r="G535" i="1"/>
  <c r="G538" i="1"/>
  <c r="G539" i="1"/>
  <c r="G540" i="1"/>
  <c r="G541" i="1"/>
  <c r="G542" i="1"/>
  <c r="G543" i="1"/>
  <c r="G544" i="1"/>
  <c r="G545" i="1"/>
  <c r="G546" i="1"/>
  <c r="G547" i="1"/>
  <c r="C101" i="5" s="1"/>
  <c r="G548" i="1"/>
  <c r="G551" i="1"/>
  <c r="G552" i="1"/>
  <c r="G554" i="1"/>
  <c r="G555" i="1"/>
  <c r="G556" i="1"/>
  <c r="G557" i="1"/>
  <c r="G558" i="1"/>
  <c r="G559" i="1"/>
  <c r="G561" i="1"/>
  <c r="G562" i="1"/>
  <c r="G565" i="1"/>
  <c r="G566" i="1"/>
  <c r="G569" i="1"/>
  <c r="G570" i="1"/>
  <c r="C91" i="5" s="1"/>
  <c r="G572" i="1"/>
  <c r="G573" i="1"/>
  <c r="G575" i="1"/>
  <c r="G576" i="1"/>
  <c r="G577" i="1"/>
  <c r="G579" i="1"/>
  <c r="G580" i="1"/>
  <c r="G582" i="1"/>
  <c r="G583" i="1"/>
  <c r="G584" i="1"/>
  <c r="G585" i="1"/>
  <c r="G587" i="1"/>
  <c r="G588" i="1"/>
  <c r="G589" i="1"/>
  <c r="G590" i="1"/>
  <c r="G592" i="1"/>
  <c r="G593" i="1"/>
  <c r="G594" i="1"/>
  <c r="G595" i="1"/>
  <c r="G597" i="1"/>
  <c r="G598" i="1"/>
  <c r="G599" i="1"/>
  <c r="G600" i="1"/>
  <c r="G603" i="1"/>
  <c r="G605" i="1"/>
  <c r="G606" i="1"/>
  <c r="C142" i="5" s="1"/>
  <c r="G609" i="1"/>
  <c r="G610" i="1"/>
  <c r="G611" i="1"/>
  <c r="G613" i="1"/>
  <c r="G615" i="1"/>
  <c r="G616" i="1"/>
  <c r="G618" i="1"/>
  <c r="G619" i="1"/>
  <c r="C96" i="5" s="1"/>
  <c r="G620" i="1"/>
  <c r="G622" i="1"/>
  <c r="G623" i="1"/>
  <c r="G625" i="1"/>
  <c r="G628" i="1"/>
  <c r="G634" i="1"/>
  <c r="G638" i="1"/>
  <c r="G639" i="1"/>
  <c r="G644" i="1"/>
  <c r="G645" i="1"/>
  <c r="G647" i="1"/>
  <c r="G648" i="1"/>
  <c r="G652" i="1"/>
  <c r="G653" i="1"/>
  <c r="G657" i="1"/>
  <c r="G660" i="1"/>
  <c r="G661" i="1"/>
  <c r="G662" i="1"/>
  <c r="G663" i="1"/>
  <c r="G664" i="1"/>
  <c r="G665" i="1"/>
  <c r="G667" i="1"/>
  <c r="G672" i="1"/>
  <c r="G673" i="1"/>
  <c r="G674" i="1"/>
  <c r="G676" i="1"/>
  <c r="G678" i="1"/>
  <c r="G679" i="1"/>
  <c r="G680" i="1"/>
  <c r="G683" i="1"/>
  <c r="G685" i="1"/>
  <c r="C71" i="5" s="1"/>
  <c r="G692" i="1"/>
  <c r="G694" i="1"/>
  <c r="G696" i="1"/>
  <c r="G697" i="1"/>
  <c r="G698" i="1"/>
  <c r="G704" i="1"/>
  <c r="C108" i="5" s="1"/>
  <c r="G705" i="1"/>
  <c r="G708" i="1"/>
  <c r="G712" i="1"/>
  <c r="G715" i="1"/>
  <c r="G717" i="1"/>
  <c r="G720" i="1"/>
  <c r="G721" i="1"/>
  <c r="G722" i="1"/>
  <c r="G724" i="1"/>
  <c r="G726" i="1"/>
  <c r="G727" i="1"/>
  <c r="G728" i="1"/>
  <c r="G732" i="1"/>
  <c r="C67" i="5" s="1"/>
  <c r="G734" i="1"/>
  <c r="G735" i="1"/>
  <c r="G739" i="1"/>
  <c r="G740" i="1"/>
  <c r="G742" i="1"/>
  <c r="G743" i="1"/>
  <c r="G746" i="1"/>
  <c r="G747" i="1"/>
  <c r="G750" i="1"/>
  <c r="G752" i="1"/>
  <c r="G753" i="1"/>
  <c r="G754" i="1"/>
  <c r="G755" i="1"/>
  <c r="G757" i="1"/>
  <c r="G758" i="1"/>
  <c r="G762" i="1"/>
  <c r="G764" i="1"/>
  <c r="G766" i="1"/>
  <c r="G767" i="1"/>
  <c r="G774" i="1"/>
  <c r="G776" i="1"/>
  <c r="G779" i="1"/>
  <c r="G781" i="1"/>
  <c r="G785" i="1"/>
  <c r="G791" i="1"/>
  <c r="G792" i="1"/>
  <c r="G793" i="1"/>
  <c r="G796" i="1"/>
  <c r="G798" i="1"/>
  <c r="G800" i="1"/>
  <c r="G801" i="1"/>
  <c r="G802" i="1"/>
  <c r="G805" i="1"/>
  <c r="G810" i="1"/>
  <c r="G813" i="1"/>
  <c r="G814" i="1"/>
  <c r="G815" i="1"/>
  <c r="G816" i="1"/>
  <c r="G817" i="1"/>
  <c r="G818" i="1"/>
  <c r="G820" i="1"/>
  <c r="G821" i="1"/>
  <c r="G827" i="1"/>
  <c r="G829" i="1"/>
  <c r="G830" i="1"/>
  <c r="G831" i="1"/>
  <c r="G835" i="1"/>
  <c r="G841" i="1"/>
  <c r="G843" i="1"/>
  <c r="G844" i="1"/>
  <c r="G845" i="1"/>
  <c r="G846" i="1"/>
  <c r="G847" i="1"/>
  <c r="G849" i="1"/>
  <c r="C152" i="5" s="1"/>
  <c r="G850" i="1"/>
  <c r="G851" i="1"/>
  <c r="C58" i="5" s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C129" i="5" s="1"/>
  <c r="G870" i="1"/>
  <c r="G871" i="1"/>
  <c r="G874" i="1"/>
  <c r="G875" i="1"/>
  <c r="G877" i="1"/>
  <c r="C154" i="5" s="1"/>
  <c r="G879" i="1"/>
  <c r="G880" i="1"/>
  <c r="G887" i="1"/>
  <c r="G889" i="1"/>
  <c r="C104" i="5" s="1"/>
  <c r="G891" i="1"/>
  <c r="G892" i="1"/>
  <c r="G894" i="1"/>
  <c r="G896" i="1"/>
  <c r="G900" i="1"/>
  <c r="C78" i="5" s="1"/>
  <c r="G903" i="1"/>
  <c r="C156" i="5" s="1"/>
  <c r="G912" i="1"/>
  <c r="G915" i="1"/>
  <c r="G916" i="1"/>
  <c r="G918" i="1"/>
  <c r="G919" i="1"/>
  <c r="G920" i="1"/>
  <c r="G921" i="1"/>
  <c r="G923" i="1"/>
  <c r="C54" i="5" s="1"/>
  <c r="G924" i="1"/>
  <c r="G925" i="1"/>
  <c r="G926" i="1"/>
  <c r="G927" i="1"/>
  <c r="G929" i="1"/>
  <c r="G933" i="1"/>
  <c r="C155" i="5" s="1"/>
  <c r="G935" i="1"/>
  <c r="G936" i="1"/>
  <c r="G937" i="1"/>
  <c r="G941" i="1"/>
  <c r="G942" i="1"/>
  <c r="G943" i="1"/>
  <c r="G945" i="1"/>
  <c r="G949" i="1"/>
  <c r="G952" i="1"/>
  <c r="G954" i="1"/>
  <c r="G957" i="1"/>
  <c r="G963" i="1"/>
  <c r="G966" i="1"/>
  <c r="G969" i="1"/>
  <c r="G972" i="1"/>
  <c r="G973" i="1"/>
  <c r="G978" i="1"/>
  <c r="C59" i="5" s="1"/>
  <c r="G979" i="1"/>
  <c r="G987" i="1"/>
  <c r="G991" i="1"/>
  <c r="G992" i="1"/>
  <c r="G996" i="1"/>
  <c r="G997" i="1"/>
  <c r="G999" i="1"/>
  <c r="G1000" i="1"/>
  <c r="C124" i="5" s="1"/>
  <c r="G1001" i="1"/>
  <c r="G1004" i="1"/>
  <c r="G1005" i="1"/>
  <c r="G1008" i="1"/>
  <c r="G1010" i="1"/>
  <c r="G1013" i="1"/>
  <c r="G1015" i="1"/>
  <c r="G1017" i="1"/>
  <c r="C103" i="5" s="1"/>
  <c r="G1018" i="1"/>
  <c r="G1019" i="1"/>
  <c r="G1023" i="1"/>
  <c r="G1025" i="1"/>
  <c r="G1028" i="1"/>
  <c r="G1030" i="1"/>
  <c r="G1031" i="1"/>
  <c r="G1032" i="1"/>
  <c r="G1038" i="1"/>
  <c r="G1041" i="1"/>
  <c r="G1042" i="1"/>
  <c r="G1043" i="1"/>
  <c r="G1044" i="1"/>
  <c r="G1045" i="1"/>
  <c r="G1047" i="1"/>
  <c r="G1049" i="1"/>
  <c r="G1050" i="1"/>
  <c r="G1051" i="1"/>
  <c r="G1052" i="1"/>
  <c r="G1053" i="1"/>
  <c r="G1056" i="1"/>
  <c r="G1059" i="1"/>
  <c r="G1062" i="1"/>
  <c r="G1067" i="1"/>
  <c r="G1070" i="1"/>
  <c r="G1073" i="1"/>
  <c r="G1076" i="1"/>
  <c r="G1078" i="1"/>
  <c r="G1079" i="1"/>
  <c r="G1084" i="1"/>
  <c r="G1085" i="1"/>
  <c r="G1097" i="1"/>
  <c r="G1099" i="1"/>
  <c r="G1101" i="1"/>
  <c r="G1106" i="1"/>
  <c r="G1109" i="1"/>
  <c r="G1116" i="1"/>
  <c r="G1117" i="1"/>
  <c r="G1118" i="1"/>
  <c r="G1122" i="1"/>
  <c r="G1123" i="1"/>
  <c r="G1129" i="1"/>
  <c r="G1130" i="1"/>
  <c r="G1133" i="1"/>
  <c r="C113" i="5" s="1"/>
  <c r="G1137" i="1"/>
  <c r="G1138" i="1"/>
  <c r="G1139" i="1"/>
  <c r="G1140" i="1"/>
  <c r="G1141" i="1"/>
  <c r="G1142" i="1"/>
  <c r="G1145" i="1"/>
  <c r="G1146" i="1"/>
  <c r="G1147" i="1"/>
  <c r="G1149" i="1"/>
  <c r="G1151" i="1"/>
  <c r="G1157" i="1"/>
  <c r="G1160" i="1"/>
  <c r="G1162" i="1"/>
  <c r="G1163" i="1"/>
  <c r="G1164" i="1"/>
  <c r="C56" i="5" s="1"/>
  <c r="G1165" i="1"/>
  <c r="G1167" i="1"/>
  <c r="G1168" i="1"/>
  <c r="G1170" i="1"/>
  <c r="G1171" i="1"/>
  <c r="G1172" i="1"/>
  <c r="G1175" i="1"/>
  <c r="G1176" i="1"/>
  <c r="G1177" i="1"/>
  <c r="G1181" i="1"/>
  <c r="G1186" i="1"/>
  <c r="G1188" i="1"/>
  <c r="G1189" i="1"/>
  <c r="G1192" i="1"/>
  <c r="G1194" i="1"/>
  <c r="G1195" i="1"/>
  <c r="G1196" i="1"/>
  <c r="G1197" i="1"/>
  <c r="G1198" i="1"/>
  <c r="C105" i="5" s="1"/>
  <c r="G1199" i="1"/>
  <c r="G1200" i="1"/>
  <c r="G1203" i="1"/>
  <c r="G1204" i="1"/>
  <c r="G1205" i="1"/>
  <c r="G1206" i="1"/>
  <c r="G1208" i="1"/>
  <c r="G1212" i="1"/>
  <c r="G1213" i="1"/>
  <c r="G1221" i="1"/>
  <c r="G1225" i="1"/>
  <c r="G1226" i="1"/>
  <c r="G1227" i="1"/>
  <c r="G1230" i="1"/>
  <c r="G1231" i="1"/>
  <c r="G1233" i="1"/>
  <c r="G1235" i="1"/>
  <c r="G1239" i="1"/>
  <c r="G1242" i="1"/>
  <c r="G1243" i="1"/>
  <c r="G1244" i="1"/>
  <c r="G1246" i="1"/>
  <c r="G1247" i="1"/>
  <c r="G1248" i="1"/>
  <c r="G1250" i="1"/>
  <c r="G1251" i="1"/>
  <c r="G1252" i="1"/>
  <c r="G1255" i="1"/>
  <c r="G1257" i="1"/>
  <c r="G1258" i="1"/>
  <c r="G1260" i="1"/>
  <c r="G1261" i="1"/>
  <c r="G1262" i="1"/>
  <c r="G1263" i="1"/>
  <c r="G1264" i="1"/>
  <c r="G1266" i="1"/>
  <c r="C116" i="5" s="1"/>
  <c r="G1267" i="1"/>
  <c r="G1268" i="1"/>
  <c r="G1269" i="1"/>
  <c r="G1270" i="1"/>
  <c r="G1271" i="1"/>
  <c r="G1273" i="1"/>
  <c r="G1275" i="1"/>
  <c r="G1276" i="1"/>
  <c r="G1278" i="1"/>
  <c r="C149" i="5" s="1"/>
  <c r="G1283" i="1"/>
  <c r="G1289" i="1"/>
  <c r="G1290" i="1"/>
  <c r="G1297" i="1"/>
  <c r="G1298" i="1"/>
  <c r="G1299" i="1"/>
  <c r="G1300" i="1"/>
  <c r="G1303" i="1"/>
  <c r="G1308" i="1"/>
  <c r="G1309" i="1"/>
  <c r="G1311" i="1"/>
  <c r="G1315" i="1"/>
  <c r="C89" i="5" s="1"/>
  <c r="G1316" i="1"/>
  <c r="G1317" i="1"/>
  <c r="G1318" i="1"/>
  <c r="G1319" i="1"/>
  <c r="G1322" i="1"/>
  <c r="G1324" i="1"/>
  <c r="G1327" i="1"/>
  <c r="G1329" i="1"/>
  <c r="G1331" i="1"/>
  <c r="G1333" i="1"/>
  <c r="G1336" i="1"/>
  <c r="G1337" i="1"/>
  <c r="G1341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3" i="1"/>
  <c r="G1364" i="1"/>
  <c r="G1365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4" i="1"/>
  <c r="G1385" i="1"/>
  <c r="G1386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9" i="1"/>
  <c r="G1410" i="1"/>
  <c r="G1411" i="1"/>
  <c r="G1414" i="1"/>
  <c r="G1415" i="1"/>
  <c r="G1416" i="1"/>
  <c r="G1418" i="1"/>
  <c r="G1420" i="1"/>
  <c r="G1424" i="1"/>
  <c r="G1426" i="1"/>
  <c r="G1428" i="1"/>
  <c r="G1429" i="1"/>
  <c r="G1430" i="1"/>
  <c r="G1434" i="1"/>
  <c r="G1438" i="1"/>
  <c r="G1442" i="1"/>
  <c r="G1450" i="1"/>
  <c r="G1451" i="1"/>
  <c r="G1452" i="1"/>
  <c r="G1453" i="1"/>
  <c r="G1454" i="1"/>
  <c r="G1455" i="1"/>
  <c r="G1457" i="1"/>
  <c r="G1458" i="1"/>
  <c r="G1459" i="1"/>
  <c r="G1461" i="1"/>
  <c r="G1464" i="1"/>
  <c r="G1465" i="1"/>
  <c r="G1467" i="1"/>
  <c r="G1468" i="1"/>
  <c r="G1470" i="1"/>
  <c r="G1472" i="1"/>
  <c r="G1473" i="1"/>
  <c r="G1474" i="1"/>
  <c r="G1475" i="1"/>
  <c r="G1476" i="1"/>
  <c r="G1477" i="1"/>
  <c r="G1478" i="1"/>
  <c r="G1480" i="1"/>
  <c r="G1481" i="1"/>
  <c r="G1482" i="1"/>
  <c r="G1485" i="1"/>
  <c r="G1486" i="1"/>
  <c r="G1487" i="1"/>
  <c r="G1488" i="1"/>
  <c r="G1489" i="1"/>
  <c r="G1490" i="1"/>
  <c r="G1491" i="1"/>
  <c r="G1492" i="1"/>
  <c r="G1493" i="1"/>
  <c r="C68" i="5" s="1"/>
  <c r="G1494" i="1"/>
  <c r="G1495" i="1"/>
  <c r="G1496" i="1"/>
  <c r="G1497" i="1"/>
  <c r="G1498" i="1"/>
  <c r="G1499" i="1"/>
  <c r="G1502" i="1"/>
  <c r="G1503" i="1"/>
  <c r="G1504" i="1"/>
  <c r="G1507" i="1"/>
  <c r="G1513" i="1"/>
  <c r="G1514" i="1"/>
  <c r="G1515" i="1"/>
  <c r="G1516" i="1"/>
  <c r="G1517" i="1"/>
  <c r="C107" i="5" s="1"/>
  <c r="G1522" i="1"/>
  <c r="G1524" i="1"/>
  <c r="G1525" i="1"/>
  <c r="C70" i="5" s="1"/>
  <c r="G1526" i="1"/>
  <c r="G1528" i="1"/>
  <c r="G1529" i="1"/>
  <c r="G1532" i="1"/>
  <c r="G1534" i="1"/>
  <c r="G1535" i="1"/>
  <c r="G1536" i="1"/>
  <c r="G1537" i="1"/>
  <c r="G1538" i="1"/>
  <c r="G1540" i="1"/>
  <c r="C125" i="5" s="1"/>
  <c r="G1541" i="1"/>
  <c r="G1542" i="1"/>
  <c r="G1543" i="1"/>
  <c r="G1545" i="1"/>
  <c r="G1546" i="1"/>
  <c r="G1548" i="1"/>
  <c r="G1550" i="1"/>
  <c r="G1556" i="1"/>
  <c r="G1558" i="1"/>
  <c r="G1560" i="1"/>
  <c r="G1561" i="1"/>
  <c r="G1563" i="1"/>
  <c r="C106" i="5" s="1"/>
  <c r="G1567" i="1"/>
  <c r="G1568" i="1"/>
  <c r="G1569" i="1"/>
  <c r="G1570" i="1"/>
  <c r="G1571" i="1"/>
  <c r="G1572" i="1"/>
  <c r="G1574" i="1"/>
  <c r="G1576" i="1"/>
  <c r="G1577" i="1"/>
  <c r="G1579" i="1"/>
  <c r="G1580" i="1"/>
  <c r="G1582" i="1"/>
  <c r="G1583" i="1"/>
  <c r="G1584" i="1"/>
  <c r="G1585" i="1"/>
  <c r="G1586" i="1"/>
  <c r="G1587" i="1"/>
  <c r="G1588" i="1"/>
  <c r="G1589" i="1"/>
  <c r="G1590" i="1"/>
  <c r="G1591" i="1"/>
  <c r="G1592" i="1"/>
  <c r="G1595" i="1"/>
  <c r="G1596" i="1"/>
  <c r="G1597" i="1"/>
  <c r="G1600" i="1"/>
  <c r="C62" i="5" s="1"/>
  <c r="G1602" i="1"/>
  <c r="G1605" i="1"/>
  <c r="G1607" i="1"/>
  <c r="G1608" i="1"/>
  <c r="G1610" i="1"/>
  <c r="G1611" i="1"/>
  <c r="G1613" i="1"/>
  <c r="G1615" i="1"/>
  <c r="G1617" i="1"/>
  <c r="G1618" i="1"/>
  <c r="G1619" i="1"/>
  <c r="G1620" i="1"/>
  <c r="G1621" i="1"/>
  <c r="G1622" i="1"/>
  <c r="G1623" i="1"/>
  <c r="G1626" i="1"/>
  <c r="G1630" i="1"/>
  <c r="G1632" i="1"/>
  <c r="C137" i="5" s="1"/>
  <c r="G1633" i="1"/>
  <c r="G1634" i="1"/>
  <c r="G1635" i="1"/>
  <c r="C146" i="5" s="1"/>
  <c r="G1637" i="1"/>
  <c r="G1638" i="1"/>
  <c r="G1639" i="1"/>
  <c r="G1640" i="1"/>
  <c r="G1642" i="1"/>
  <c r="G1643" i="1"/>
  <c r="G1644" i="1"/>
  <c r="G1645" i="1"/>
  <c r="G1647" i="1"/>
  <c r="G1651" i="1"/>
  <c r="G1652" i="1"/>
  <c r="G1656" i="1"/>
  <c r="G1658" i="1"/>
  <c r="G1660" i="1"/>
  <c r="G1661" i="1"/>
  <c r="G1662" i="1"/>
  <c r="G1665" i="1"/>
  <c r="G1666" i="1"/>
  <c r="G1668" i="1"/>
  <c r="G1669" i="1"/>
  <c r="G1670" i="1"/>
  <c r="G1671" i="1"/>
  <c r="G1672" i="1"/>
  <c r="G1673" i="1"/>
  <c r="G1674" i="1"/>
  <c r="G1675" i="1"/>
  <c r="G1679" i="1"/>
  <c r="G1680" i="1"/>
  <c r="G1681" i="1"/>
  <c r="G1682" i="1"/>
  <c r="G1683" i="1"/>
  <c r="G1684" i="1"/>
  <c r="G1685" i="1"/>
  <c r="G1688" i="1"/>
  <c r="G1689" i="1"/>
  <c r="G1693" i="1"/>
  <c r="C57" i="5" s="1"/>
  <c r="G1695" i="1"/>
  <c r="G1696" i="1"/>
  <c r="G169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4" i="1"/>
  <c r="G1715" i="1"/>
  <c r="G1716" i="1"/>
  <c r="G1718" i="1"/>
  <c r="G1719" i="1"/>
  <c r="G1720" i="1"/>
  <c r="G1723" i="1"/>
  <c r="G1724" i="1"/>
  <c r="G1726" i="1"/>
  <c r="G1727" i="1"/>
  <c r="G1728" i="1"/>
  <c r="G1729" i="1"/>
  <c r="G1730" i="1"/>
  <c r="G1731" i="1"/>
  <c r="G1732" i="1"/>
  <c r="G1733" i="1"/>
  <c r="G1736" i="1"/>
  <c r="G1737" i="1"/>
  <c r="G1739" i="1"/>
  <c r="G1741" i="1"/>
  <c r="G1742" i="1"/>
  <c r="G1746" i="1"/>
  <c r="G1749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7" i="1"/>
  <c r="G1768" i="1"/>
  <c r="G1769" i="1"/>
  <c r="G1770" i="1"/>
  <c r="G1773" i="1"/>
  <c r="G1778" i="1"/>
  <c r="G1779" i="1"/>
  <c r="G1780" i="1"/>
  <c r="G1781" i="1"/>
  <c r="G1782" i="1"/>
  <c r="G1783" i="1"/>
  <c r="G1784" i="1"/>
  <c r="G1785" i="1"/>
  <c r="G1786" i="1"/>
  <c r="G1787" i="1"/>
  <c r="G1788" i="1"/>
  <c r="G1790" i="1"/>
  <c r="G1791" i="1"/>
  <c r="C92" i="5" s="1"/>
  <c r="G1792" i="1"/>
  <c r="G1794" i="1"/>
  <c r="G179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5" i="1"/>
  <c r="G1816" i="1"/>
  <c r="G1817" i="1"/>
  <c r="G1818" i="1"/>
  <c r="C63" i="5" s="1"/>
  <c r="G1819" i="1"/>
  <c r="G1821" i="1"/>
  <c r="G1823" i="1"/>
  <c r="G1824" i="1"/>
  <c r="G1825" i="1"/>
  <c r="G1827" i="1"/>
  <c r="G1828" i="1"/>
  <c r="G1829" i="1"/>
  <c r="G1830" i="1"/>
  <c r="G1831" i="1"/>
  <c r="G1832" i="1"/>
  <c r="G1833" i="1"/>
  <c r="G1834" i="1"/>
  <c r="G1835" i="1"/>
  <c r="G1837" i="1"/>
  <c r="G1839" i="1"/>
  <c r="G1842" i="1"/>
  <c r="G1843" i="1"/>
  <c r="G1845" i="1"/>
  <c r="G1846" i="1"/>
  <c r="G1850" i="1"/>
  <c r="G1851" i="1"/>
  <c r="G1853" i="1"/>
  <c r="G1855" i="1"/>
  <c r="G1856" i="1"/>
  <c r="G1857" i="1"/>
  <c r="G1859" i="1"/>
  <c r="G1861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3" i="1"/>
  <c r="G1884" i="1"/>
  <c r="C121" i="5" s="1"/>
  <c r="G1885" i="1"/>
  <c r="G1886" i="1"/>
  <c r="G1887" i="1"/>
  <c r="G1888" i="1"/>
  <c r="G221" i="1" l="1"/>
  <c r="C10" i="5"/>
  <c r="H90" i="5"/>
  <c r="G637" i="1"/>
  <c r="G202" i="1"/>
  <c r="G1691" i="1"/>
  <c r="G1677" i="1"/>
  <c r="G1649" i="1"/>
  <c r="G1636" i="1"/>
  <c r="G1479" i="1"/>
  <c r="G1471" i="1"/>
  <c r="G1466" i="1"/>
  <c r="G1366" i="1"/>
  <c r="G1330" i="1"/>
  <c r="C61" i="5" s="1"/>
  <c r="G1288" i="1"/>
  <c r="G1236" i="1"/>
  <c r="G1127" i="1"/>
  <c r="G1020" i="1"/>
  <c r="G983" i="1"/>
  <c r="G790" i="1"/>
  <c r="G768" i="1"/>
  <c r="G738" i="1"/>
  <c r="G457" i="1"/>
  <c r="G332" i="1"/>
  <c r="G314" i="1"/>
  <c r="G245" i="1"/>
  <c r="G239" i="1"/>
  <c r="C128" i="5" s="1"/>
  <c r="G189" i="1"/>
  <c r="G173" i="1"/>
  <c r="G168" i="1"/>
  <c r="G142" i="1"/>
  <c r="G140" i="1"/>
  <c r="G112" i="1"/>
  <c r="G93" i="1"/>
  <c r="G78" i="1"/>
  <c r="G32" i="1"/>
  <c r="G1848" i="1"/>
  <c r="G1722" i="1"/>
  <c r="G1663" i="1"/>
  <c r="G1655" i="1"/>
  <c r="G1549" i="1"/>
  <c r="G1531" i="1"/>
  <c r="G1510" i="1"/>
  <c r="G1444" i="1"/>
  <c r="G1432" i="1"/>
  <c r="G1305" i="1"/>
  <c r="G1294" i="1"/>
  <c r="G1216" i="1"/>
  <c r="G1131" i="1"/>
  <c r="G1121" i="1"/>
  <c r="G1115" i="1"/>
  <c r="G1087" i="1"/>
  <c r="G1035" i="1"/>
  <c r="G955" i="1"/>
  <c r="G938" i="1"/>
  <c r="G934" i="1"/>
  <c r="G873" i="1"/>
  <c r="G837" i="1"/>
  <c r="G823" i="1"/>
  <c r="G713" i="1"/>
  <c r="G711" i="1"/>
  <c r="C118" i="5" s="1"/>
  <c r="G649" i="1"/>
  <c r="G560" i="1"/>
  <c r="G527" i="1"/>
  <c r="G484" i="1"/>
  <c r="G375" i="1"/>
  <c r="G355" i="1"/>
  <c r="G351" i="1"/>
  <c r="G227" i="1"/>
  <c r="G207" i="1"/>
  <c r="G52" i="1"/>
  <c r="G50" i="1"/>
  <c r="C150" i="5" s="1"/>
  <c r="G15" i="1"/>
  <c r="C122" i="5" s="1"/>
  <c r="G1882" i="1"/>
  <c r="C22" i="5" s="1"/>
  <c r="G1858" i="1"/>
  <c r="G1844" i="1"/>
  <c r="G1826" i="1"/>
  <c r="G1814" i="1"/>
  <c r="G1798" i="1"/>
  <c r="G1789" i="1"/>
  <c r="G1776" i="1"/>
  <c r="G1766" i="1"/>
  <c r="G1748" i="1"/>
  <c r="G1743" i="1"/>
  <c r="C77" i="5" s="1"/>
  <c r="G1735" i="1"/>
  <c r="G1692" i="1"/>
  <c r="G1667" i="1"/>
  <c r="G1653" i="1"/>
  <c r="G1648" i="1"/>
  <c r="G1641" i="1"/>
  <c r="G1631" i="1"/>
  <c r="G1609" i="1"/>
  <c r="G1604" i="1"/>
  <c r="G1575" i="1"/>
  <c r="G1565" i="1"/>
  <c r="G1527" i="1"/>
  <c r="G1523" i="1"/>
  <c r="G1521" i="1"/>
  <c r="G1512" i="1"/>
  <c r="G1500" i="1"/>
  <c r="G1456" i="1"/>
  <c r="G1383" i="1"/>
  <c r="G1342" i="1"/>
  <c r="G1339" i="1"/>
  <c r="G1325" i="1"/>
  <c r="C93" i="5" s="1"/>
  <c r="G1323" i="1"/>
  <c r="G1307" i="1"/>
  <c r="G1304" i="1"/>
  <c r="G1295" i="1"/>
  <c r="G1293" i="1"/>
  <c r="G1285" i="1"/>
  <c r="G1272" i="1"/>
  <c r="G1219" i="1"/>
  <c r="G1215" i="1"/>
  <c r="G1190" i="1"/>
  <c r="C79" i="5" s="1"/>
  <c r="G1185" i="1"/>
  <c r="G1178" i="1"/>
  <c r="G1174" i="1"/>
  <c r="G1154" i="1"/>
  <c r="G1144" i="1"/>
  <c r="G1132" i="1"/>
  <c r="G1128" i="1"/>
  <c r="G1125" i="1"/>
  <c r="C85" i="5" s="1"/>
  <c r="G1112" i="1"/>
  <c r="G1107" i="1"/>
  <c r="G1104" i="1"/>
  <c r="G1096" i="1"/>
  <c r="G1086" i="1"/>
  <c r="C120" i="5" s="1"/>
  <c r="G1075" i="1"/>
  <c r="G1072" i="1"/>
  <c r="G1037" i="1"/>
  <c r="G1033" i="1"/>
  <c r="G1014" i="1"/>
  <c r="G1006" i="1"/>
  <c r="G977" i="1"/>
  <c r="G944" i="1"/>
  <c r="G939" i="1"/>
  <c r="G928" i="1"/>
  <c r="G914" i="1"/>
  <c r="C138" i="5" s="1"/>
  <c r="G907" i="1"/>
  <c r="C127" i="5" s="1"/>
  <c r="G902" i="1"/>
  <c r="G869" i="1"/>
  <c r="G840" i="1"/>
  <c r="G819" i="1"/>
  <c r="G787" i="1"/>
  <c r="C141" i="5" s="1"/>
  <c r="G783" i="1"/>
  <c r="G780" i="1"/>
  <c r="G773" i="1"/>
  <c r="G733" i="1"/>
  <c r="G633" i="1"/>
  <c r="G553" i="1"/>
  <c r="C8" i="5" s="1"/>
  <c r="G523" i="1"/>
  <c r="G496" i="1"/>
  <c r="G473" i="1"/>
  <c r="G465" i="1"/>
  <c r="G463" i="1"/>
  <c r="G443" i="1"/>
  <c r="G423" i="1"/>
  <c r="C86" i="5" s="1"/>
  <c r="G406" i="1"/>
  <c r="G400" i="1"/>
  <c r="G376" i="1"/>
  <c r="G347" i="1"/>
  <c r="G310" i="1"/>
  <c r="G308" i="1"/>
  <c r="G304" i="1"/>
  <c r="C44" i="5" s="1"/>
  <c r="G302" i="1"/>
  <c r="G238" i="1"/>
  <c r="G192" i="1"/>
  <c r="G139" i="1"/>
  <c r="G123" i="1"/>
  <c r="G69" i="1"/>
  <c r="G67" i="1"/>
  <c r="G65" i="1"/>
  <c r="C12" i="5" s="1"/>
  <c r="G61" i="1"/>
  <c r="G56" i="1"/>
  <c r="C88" i="5" s="1"/>
  <c r="G16" i="1"/>
  <c r="G350" i="1"/>
  <c r="G1822" i="1"/>
  <c r="G1566" i="1"/>
  <c r="G1544" i="1"/>
  <c r="G1360" i="1"/>
  <c r="G1344" i="1"/>
  <c r="G1320" i="1"/>
  <c r="G1217" i="1"/>
  <c r="G1100" i="1"/>
  <c r="G1080" i="1"/>
  <c r="G1058" i="1"/>
  <c r="G384" i="1"/>
  <c r="G1744" i="1"/>
  <c r="G1111" i="1"/>
  <c r="G1105" i="1"/>
  <c r="G1064" i="1"/>
  <c r="G832" i="1"/>
  <c r="G809" i="1"/>
  <c r="G1881" i="1"/>
  <c r="C49" i="5" s="1"/>
  <c r="G1862" i="1"/>
  <c r="G1840" i="1"/>
  <c r="G1836" i="1"/>
  <c r="G1820" i="1"/>
  <c r="G1796" i="1"/>
  <c r="G1772" i="1"/>
  <c r="G1751" i="1"/>
  <c r="G1740" i="1"/>
  <c r="G1625" i="1"/>
  <c r="G1616" i="1"/>
  <c r="G1612" i="1"/>
  <c r="G1594" i="1"/>
  <c r="G1562" i="1"/>
  <c r="G1557" i="1"/>
  <c r="G1436" i="1"/>
  <c r="G1422" i="1"/>
  <c r="G1284" i="1"/>
  <c r="G1184" i="1"/>
  <c r="G1156" i="1"/>
  <c r="G1091" i="1"/>
  <c r="G1024" i="1"/>
  <c r="G988" i="1"/>
  <c r="G981" i="1"/>
  <c r="G913" i="1"/>
  <c r="G883" i="1"/>
  <c r="G836" i="1"/>
  <c r="G806" i="1"/>
  <c r="G702" i="1"/>
  <c r="G668" i="1"/>
  <c r="G631" i="1"/>
  <c r="G339" i="1"/>
  <c r="G335" i="1"/>
  <c r="G180" i="1"/>
  <c r="G1838" i="1"/>
  <c r="G1793" i="1"/>
  <c r="G1738" i="1"/>
  <c r="G1734" i="1"/>
  <c r="G1721" i="1"/>
  <c r="G1717" i="1"/>
  <c r="G1713" i="1"/>
  <c r="G1678" i="1"/>
  <c r="G1650" i="1"/>
  <c r="G1628" i="1"/>
  <c r="G1614" i="1"/>
  <c r="G1606" i="1"/>
  <c r="G1601" i="1"/>
  <c r="G1564" i="1"/>
  <c r="G1552" i="1"/>
  <c r="G1533" i="1"/>
  <c r="G1519" i="1"/>
  <c r="G1484" i="1"/>
  <c r="G1440" i="1"/>
  <c r="G1335" i="1"/>
  <c r="G1313" i="1"/>
  <c r="G1301" i="1"/>
  <c r="G1292" i="1"/>
  <c r="G1286" i="1"/>
  <c r="G1282" i="1"/>
  <c r="G1274" i="1"/>
  <c r="G1256" i="1"/>
  <c r="G1202" i="1"/>
  <c r="G1180" i="1"/>
  <c r="G1135" i="1"/>
  <c r="G1113" i="1"/>
  <c r="G1103" i="1"/>
  <c r="G1074" i="1"/>
  <c r="G1068" i="1"/>
  <c r="G1060" i="1"/>
  <c r="G1054" i="1"/>
  <c r="G1026" i="1"/>
  <c r="G1022" i="1"/>
  <c r="G1011" i="1"/>
  <c r="G985" i="1"/>
  <c r="G838" i="1"/>
  <c r="G834" i="1"/>
  <c r="G804" i="1"/>
  <c r="G760" i="1"/>
  <c r="G688" i="1"/>
  <c r="G666" i="1"/>
  <c r="G654" i="1"/>
  <c r="G643" i="1"/>
  <c r="G607" i="1"/>
  <c r="G591" i="1"/>
  <c r="G403" i="1"/>
  <c r="G1841" i="1"/>
  <c r="G1747" i="1"/>
  <c r="G1686" i="1"/>
  <c r="G1520" i="1"/>
  <c r="G1334" i="1"/>
  <c r="G1210" i="1"/>
  <c r="G1159" i="1"/>
  <c r="G1148" i="1"/>
  <c r="G1134" i="1"/>
  <c r="G1126" i="1"/>
  <c r="G1089" i="1"/>
  <c r="G737" i="1"/>
  <c r="G567" i="1"/>
  <c r="G549" i="1"/>
  <c r="G481" i="1"/>
  <c r="G255" i="1"/>
  <c r="G234" i="1"/>
  <c r="G1698" i="1"/>
  <c r="G1694" i="1"/>
  <c r="G1690" i="1"/>
  <c r="G1664" i="1"/>
  <c r="G1629" i="1"/>
  <c r="G1603" i="1"/>
  <c r="G1599" i="1"/>
  <c r="G1460" i="1"/>
  <c r="G1443" i="1"/>
  <c r="G1220" i="1"/>
  <c r="G1182" i="1"/>
  <c r="G1158" i="1"/>
  <c r="G1153" i="1"/>
  <c r="G1081" i="1"/>
  <c r="G1077" i="1"/>
  <c r="G906" i="1"/>
  <c r="C148" i="5" s="1"/>
  <c r="G494" i="1"/>
  <c r="G489" i="1"/>
  <c r="G456" i="1"/>
  <c r="G261" i="1"/>
  <c r="G181" i="1"/>
  <c r="G161" i="1"/>
  <c r="G1254" i="1"/>
  <c r="G1864" i="1"/>
  <c r="G1854" i="1"/>
  <c r="G1849" i="1"/>
  <c r="G1775" i="1"/>
  <c r="G1750" i="1"/>
  <c r="G1659" i="1"/>
  <c r="G1627" i="1"/>
  <c r="G1573" i="1"/>
  <c r="G1530" i="1"/>
  <c r="G1518" i="1"/>
  <c r="G1509" i="1"/>
  <c r="G1462" i="1"/>
  <c r="G1234" i="1"/>
  <c r="G1229" i="1"/>
  <c r="G1209" i="1"/>
  <c r="G1166" i="1"/>
  <c r="G1152" i="1"/>
  <c r="G1119" i="1"/>
  <c r="G1095" i="1"/>
  <c r="G1083" i="1"/>
  <c r="G1071" i="1"/>
  <c r="G1066" i="1"/>
  <c r="G1055" i="1"/>
  <c r="G917" i="1"/>
  <c r="G904" i="1"/>
  <c r="G736" i="1"/>
  <c r="G508" i="1"/>
  <c r="G498" i="1"/>
  <c r="G488" i="1"/>
  <c r="G447" i="1"/>
  <c r="G377" i="1"/>
  <c r="G324" i="1"/>
  <c r="G259" i="1"/>
  <c r="G228" i="1"/>
  <c r="G206" i="1"/>
  <c r="G133" i="1"/>
  <c r="G60" i="1"/>
  <c r="G1795" i="1"/>
  <c r="G1774" i="1"/>
  <c r="G1745" i="1"/>
  <c r="G1700" i="1"/>
  <c r="G1687" i="1"/>
  <c r="G1654" i="1"/>
  <c r="G1646" i="1"/>
  <c r="G1593" i="1"/>
  <c r="G1581" i="1"/>
  <c r="G1447" i="1"/>
  <c r="G1441" i="1"/>
  <c r="G1321" i="1"/>
  <c r="G1312" i="1"/>
  <c r="G1228" i="1"/>
  <c r="G1223" i="1"/>
  <c r="G1218" i="1"/>
  <c r="G1183" i="1"/>
  <c r="G1098" i="1"/>
  <c r="G1093" i="1"/>
  <c r="G1082" i="1"/>
  <c r="G1065" i="1"/>
  <c r="G895" i="1"/>
  <c r="G770" i="1"/>
  <c r="C81" i="5" s="1"/>
  <c r="G745" i="1"/>
  <c r="G568" i="1"/>
  <c r="G533" i="1"/>
  <c r="G524" i="1"/>
  <c r="G470" i="1"/>
  <c r="G461" i="1"/>
  <c r="G430" i="1"/>
  <c r="G416" i="1"/>
  <c r="G363" i="1"/>
  <c r="G290" i="1"/>
  <c r="G136" i="1"/>
  <c r="G85" i="1"/>
  <c r="G81" i="1"/>
  <c r="G55" i="1"/>
  <c r="G1699" i="1"/>
  <c r="G1554" i="1"/>
  <c r="G1238" i="1"/>
  <c r="G982" i="1"/>
  <c r="C109" i="5" s="1"/>
  <c r="G1771" i="1"/>
  <c r="G1280" i="1"/>
  <c r="G940" i="1"/>
  <c r="C119" i="5" s="1"/>
  <c r="G1865" i="1"/>
  <c r="G1240" i="1"/>
  <c r="G960" i="1"/>
  <c r="G1860" i="1"/>
  <c r="G1852" i="1"/>
  <c r="G1214" i="1"/>
  <c r="G908" i="1"/>
  <c r="G1847" i="1"/>
  <c r="G1777" i="1"/>
  <c r="G1511" i="1"/>
  <c r="C134" i="5" s="1"/>
  <c r="G888" i="1"/>
  <c r="G670" i="1"/>
  <c r="G275" i="1"/>
  <c r="C126" i="5" s="1"/>
  <c r="G1114" i="1"/>
  <c r="G24" i="1"/>
  <c r="G28" i="1"/>
  <c r="C33" i="5" s="1"/>
  <c r="G177" i="1"/>
  <c r="G266" i="1"/>
  <c r="G404" i="1"/>
  <c r="G424" i="1"/>
  <c r="G440" i="1"/>
  <c r="G596" i="1"/>
  <c r="G602" i="1"/>
  <c r="G630" i="1"/>
  <c r="G642" i="1"/>
  <c r="G646" i="1"/>
  <c r="G669" i="1"/>
  <c r="G677" i="1"/>
  <c r="G681" i="1"/>
  <c r="G689" i="1"/>
  <c r="G693" i="1"/>
  <c r="G701" i="1"/>
  <c r="G709" i="1"/>
  <c r="G725" i="1"/>
  <c r="G729" i="1"/>
  <c r="G741" i="1"/>
  <c r="G761" i="1"/>
  <c r="G765" i="1"/>
  <c r="G769" i="1"/>
  <c r="G777" i="1"/>
  <c r="G789" i="1"/>
  <c r="G797" i="1"/>
  <c r="G812" i="1"/>
  <c r="G824" i="1"/>
  <c r="G828" i="1"/>
  <c r="G839" i="1"/>
  <c r="G842" i="1"/>
  <c r="G866" i="1"/>
  <c r="G878" i="1"/>
  <c r="G882" i="1"/>
  <c r="G886" i="1"/>
  <c r="G893" i="1"/>
  <c r="G897" i="1"/>
  <c r="G901" i="1"/>
  <c r="G905" i="1"/>
  <c r="G909" i="1"/>
  <c r="G18" i="1"/>
  <c r="C95" i="5" s="1"/>
  <c r="G33" i="1"/>
  <c r="C31" i="5" s="1"/>
  <c r="G88" i="1"/>
  <c r="G96" i="1"/>
  <c r="G143" i="1"/>
  <c r="G167" i="1"/>
  <c r="G198" i="1"/>
  <c r="G201" i="1"/>
  <c r="G205" i="1"/>
  <c r="G220" i="1"/>
  <c r="G224" i="1"/>
  <c r="G260" i="1"/>
  <c r="G296" i="1"/>
  <c r="G312" i="1"/>
  <c r="G320" i="1"/>
  <c r="G374" i="1"/>
  <c r="G390" i="1"/>
  <c r="G438" i="1"/>
  <c r="G442" i="1"/>
  <c r="G454" i="1"/>
  <c r="G466" i="1"/>
  <c r="G492" i="1"/>
  <c r="G604" i="1"/>
  <c r="G608" i="1"/>
  <c r="G612" i="1"/>
  <c r="G632" i="1"/>
  <c r="G636" i="1"/>
  <c r="G640" i="1"/>
  <c r="G651" i="1"/>
  <c r="G655" i="1"/>
  <c r="G659" i="1"/>
  <c r="G675" i="1"/>
  <c r="G687" i="1"/>
  <c r="G691" i="1"/>
  <c r="G695" i="1"/>
  <c r="G699" i="1"/>
  <c r="G703" i="1"/>
  <c r="G707" i="1"/>
  <c r="G719" i="1"/>
  <c r="G723" i="1"/>
  <c r="G731" i="1"/>
  <c r="G751" i="1"/>
  <c r="G763" i="1"/>
  <c r="G771" i="1"/>
  <c r="G775" i="1"/>
  <c r="G795" i="1"/>
  <c r="G799" i="1"/>
  <c r="G803" i="1"/>
  <c r="G807" i="1"/>
  <c r="G826" i="1"/>
  <c r="G833" i="1"/>
  <c r="G848" i="1"/>
  <c r="G868" i="1"/>
  <c r="G872" i="1"/>
  <c r="G876" i="1"/>
  <c r="G884" i="1"/>
  <c r="G899" i="1"/>
  <c r="G911" i="1"/>
  <c r="G922" i="1"/>
  <c r="G932" i="1"/>
  <c r="G986" i="1"/>
  <c r="G994" i="1"/>
  <c r="G1009" i="1"/>
  <c r="G1021" i="1"/>
  <c r="G1029" i="1"/>
  <c r="G126" i="1"/>
  <c r="G138" i="1"/>
  <c r="G172" i="1"/>
  <c r="G285" i="1"/>
  <c r="G293" i="1"/>
  <c r="G379" i="1"/>
  <c r="G383" i="1"/>
  <c r="G417" i="1"/>
  <c r="G439" i="1"/>
  <c r="G449" i="1"/>
  <c r="G495" i="1"/>
  <c r="G503" i="1"/>
  <c r="G629" i="1"/>
  <c r="G635" i="1"/>
  <c r="G641" i="1"/>
  <c r="G650" i="1"/>
  <c r="G656" i="1"/>
  <c r="G682" i="1"/>
  <c r="G686" i="1"/>
  <c r="G700" i="1"/>
  <c r="G706" i="1"/>
  <c r="G716" i="1"/>
  <c r="G756" i="1"/>
  <c r="G784" i="1"/>
  <c r="G881" i="1"/>
  <c r="G898" i="1"/>
  <c r="G910" i="1"/>
  <c r="G930" i="1"/>
  <c r="G980" i="1"/>
  <c r="G984" i="1"/>
  <c r="G1003" i="1"/>
  <c r="G1007" i="1"/>
  <c r="G1012" i="1"/>
  <c r="G1016" i="1"/>
  <c r="G1034" i="1"/>
  <c r="G1046" i="1"/>
  <c r="G1057" i="1"/>
  <c r="G1061" i="1"/>
  <c r="G1069" i="1"/>
  <c r="G1088" i="1"/>
  <c r="G1092" i="1"/>
  <c r="G1108" i="1"/>
  <c r="G1120" i="1"/>
  <c r="G1124" i="1"/>
  <c r="G1155" i="1"/>
  <c r="G1179" i="1"/>
  <c r="G1187" i="1"/>
  <c r="G1191" i="1"/>
  <c r="G1207" i="1"/>
  <c r="G1211" i="1"/>
  <c r="G1253" i="1"/>
  <c r="G1265" i="1"/>
  <c r="G1287" i="1"/>
  <c r="G1291" i="1"/>
  <c r="G1302" i="1"/>
  <c r="G1306" i="1"/>
  <c r="G1310" i="1"/>
  <c r="G1314" i="1"/>
  <c r="G1338" i="1"/>
  <c r="G1362" i="1"/>
  <c r="G1421" i="1"/>
  <c r="G1425" i="1"/>
  <c r="G1433" i="1"/>
  <c r="G1437" i="1"/>
  <c r="G1445" i="1"/>
  <c r="G1449" i="1"/>
  <c r="G49" i="1"/>
  <c r="G174" i="1"/>
  <c r="G229" i="1"/>
  <c r="G237" i="1"/>
  <c r="G257" i="1"/>
  <c r="G451" i="1"/>
  <c r="G505" i="1"/>
  <c r="G521" i="1"/>
  <c r="G621" i="1"/>
  <c r="G627" i="1"/>
  <c r="G658" i="1"/>
  <c r="G684" i="1"/>
  <c r="G690" i="1"/>
  <c r="G710" i="1"/>
  <c r="G714" i="1"/>
  <c r="G718" i="1"/>
  <c r="G744" i="1"/>
  <c r="G748" i="1"/>
  <c r="G772" i="1"/>
  <c r="G778" i="1"/>
  <c r="G782" i="1"/>
  <c r="G786" i="1"/>
  <c r="G808" i="1"/>
  <c r="G825" i="1"/>
  <c r="G885" i="1"/>
  <c r="G890" i="1"/>
  <c r="G931" i="1"/>
  <c r="G1027" i="1"/>
  <c r="G1048" i="1"/>
  <c r="G1063" i="1"/>
  <c r="G1090" i="1"/>
  <c r="G1102" i="1"/>
  <c r="G1110" i="1"/>
  <c r="G1150" i="1"/>
  <c r="G1161" i="1"/>
  <c r="G1193" i="1"/>
  <c r="G1201" i="1"/>
  <c r="G1259" i="1"/>
  <c r="G1277" i="1"/>
  <c r="G1281" i="1"/>
  <c r="G1296" i="1"/>
  <c r="G1332" i="1"/>
  <c r="G1408" i="1"/>
  <c r="G1419" i="1"/>
  <c r="G1423" i="1"/>
  <c r="G1435" i="1"/>
  <c r="G1439" i="1"/>
  <c r="G1483" i="1"/>
  <c r="G1501" i="1"/>
  <c r="G1505" i="1"/>
  <c r="G1508" i="1"/>
  <c r="G1539" i="1"/>
  <c r="G1555" i="1"/>
  <c r="G1559" i="1"/>
  <c r="G1578" i="1"/>
  <c r="G480" i="1"/>
  <c r="C140" i="5" s="1"/>
  <c r="G852" i="1"/>
  <c r="G998" i="1"/>
  <c r="G1136" i="1"/>
  <c r="G1040" i="1"/>
  <c r="G1094" i="1"/>
  <c r="G1431" i="1"/>
  <c r="G70" i="1"/>
  <c r="G537" i="1"/>
  <c r="G614" i="1"/>
  <c r="G626" i="1"/>
  <c r="G953" i="1"/>
  <c r="G961" i="1"/>
  <c r="G964" i="1"/>
  <c r="G44" i="1"/>
  <c r="C60" i="5" s="1"/>
  <c r="G76" i="1"/>
  <c r="G563" i="1"/>
  <c r="C23" i="5" s="1"/>
  <c r="G574" i="1"/>
  <c r="G578" i="1"/>
  <c r="G601" i="1"/>
  <c r="G624" i="1"/>
  <c r="G671" i="1"/>
  <c r="G759" i="1"/>
  <c r="G947" i="1"/>
  <c r="G951" i="1"/>
  <c r="G959" i="1"/>
  <c r="G970" i="1"/>
  <c r="G974" i="1"/>
  <c r="G990" i="1"/>
  <c r="G571" i="1"/>
  <c r="G581" i="1"/>
  <c r="G788" i="1"/>
  <c r="G950" i="1"/>
  <c r="G956" i="1"/>
  <c r="G962" i="1"/>
  <c r="G971" i="1"/>
  <c r="G976" i="1"/>
  <c r="G989" i="1"/>
  <c r="G1249" i="1"/>
  <c r="G1279" i="1"/>
  <c r="G1326" i="1"/>
  <c r="G1413" i="1"/>
  <c r="G1469" i="1"/>
  <c r="G529" i="1"/>
  <c r="G617" i="1"/>
  <c r="G948" i="1"/>
  <c r="G958" i="1"/>
  <c r="G968" i="1"/>
  <c r="G1036" i="1"/>
  <c r="G1241" i="1"/>
  <c r="G1245" i="1"/>
  <c r="G1328" i="1"/>
  <c r="G1412" i="1"/>
  <c r="G1427" i="1"/>
  <c r="G1463" i="1"/>
  <c r="G1551" i="1"/>
  <c r="G1676" i="1"/>
  <c r="G1553" i="1"/>
  <c r="G1448" i="1"/>
  <c r="G1039" i="1"/>
  <c r="G965" i="1"/>
  <c r="G1624" i="1"/>
  <c r="G1506" i="1"/>
  <c r="G1446" i="1"/>
  <c r="G1232" i="1"/>
  <c r="G993" i="1"/>
  <c r="G975" i="1"/>
  <c r="G967" i="1"/>
  <c r="G550" i="1"/>
  <c r="C50" i="5" l="1"/>
  <c r="C98" i="5"/>
  <c r="C87" i="5"/>
  <c r="C65" i="5"/>
  <c r="C32" i="5"/>
  <c r="C40" i="5"/>
  <c r="C30" i="5"/>
  <c r="C19" i="5"/>
  <c r="C13" i="5"/>
  <c r="C7" i="5"/>
  <c r="C6" i="5"/>
  <c r="C72" i="5"/>
  <c r="C47" i="5"/>
  <c r="C48" i="5"/>
  <c r="C123" i="5"/>
  <c r="C46" i="5"/>
  <c r="C43" i="5"/>
  <c r="C35" i="5"/>
  <c r="C41" i="5"/>
  <c r="C117" i="5"/>
  <c r="C90" i="5"/>
  <c r="C100" i="5"/>
  <c r="C20" i="5"/>
  <c r="C42" i="5"/>
  <c r="C9" i="5"/>
  <c r="C11" i="5"/>
  <c r="C14" i="5"/>
  <c r="C34" i="5"/>
  <c r="C45" i="5"/>
  <c r="C21" i="5"/>
  <c r="H91" i="5"/>
  <c r="D140" i="5" l="1"/>
  <c r="D21" i="5"/>
  <c r="D13" i="5"/>
  <c r="H92" i="5"/>
  <c r="D150" i="5"/>
  <c r="D95" i="5"/>
  <c r="D98" i="5"/>
  <c r="D72" i="5"/>
  <c r="D88" i="5"/>
  <c r="D44" i="5"/>
  <c r="D41" i="5"/>
  <c r="D49" i="5"/>
  <c r="D40" i="5"/>
  <c r="D46" i="5"/>
  <c r="D42" i="5"/>
  <c r="D48" i="5"/>
  <c r="D45" i="5"/>
  <c r="D50" i="5"/>
  <c r="D47" i="5"/>
  <c r="D60" i="5"/>
  <c r="D86" i="5"/>
  <c r="D79" i="5"/>
  <c r="D69" i="5"/>
  <c r="D122" i="5"/>
  <c r="D144" i="5"/>
  <c r="D137" i="5"/>
  <c r="D121" i="5"/>
  <c r="D105" i="5"/>
  <c r="D89" i="5"/>
  <c r="D73" i="5"/>
  <c r="D57" i="5"/>
  <c r="D134" i="5"/>
  <c r="D110" i="5"/>
  <c r="D94" i="5"/>
  <c r="D70" i="5"/>
  <c r="D155" i="5"/>
  <c r="D139" i="5"/>
  <c r="D123" i="5"/>
  <c r="D107" i="5"/>
  <c r="D91" i="5"/>
  <c r="D75" i="5"/>
  <c r="D59" i="5"/>
  <c r="D120" i="5"/>
  <c r="D104" i="5"/>
  <c r="D80" i="5"/>
  <c r="D56" i="5"/>
  <c r="D54" i="5"/>
  <c r="D125" i="5"/>
  <c r="D101" i="5"/>
  <c r="D85" i="5"/>
  <c r="D61" i="5"/>
  <c r="D138" i="5"/>
  <c r="D114" i="5"/>
  <c r="D90" i="5"/>
  <c r="D74" i="5"/>
  <c r="D58" i="5"/>
  <c r="D135" i="5"/>
  <c r="D111" i="5"/>
  <c r="D63" i="5"/>
  <c r="D142" i="5"/>
  <c r="D124" i="5"/>
  <c r="D108" i="5"/>
  <c r="D84" i="5"/>
  <c r="D68" i="5"/>
  <c r="D127" i="5"/>
  <c r="D143" i="5"/>
  <c r="D118" i="5"/>
  <c r="D141" i="5"/>
  <c r="D71" i="5"/>
  <c r="D136" i="5"/>
  <c r="D145" i="5"/>
  <c r="D129" i="5"/>
  <c r="D113" i="5"/>
  <c r="D97" i="5"/>
  <c r="D81" i="5"/>
  <c r="D65" i="5"/>
  <c r="D146" i="5"/>
  <c r="D126" i="5"/>
  <c r="D102" i="5"/>
  <c r="D78" i="5"/>
  <c r="D148" i="5"/>
  <c r="D147" i="5"/>
  <c r="D131" i="5"/>
  <c r="D115" i="5"/>
  <c r="D99" i="5"/>
  <c r="D83" i="5"/>
  <c r="D67" i="5"/>
  <c r="D128" i="5"/>
  <c r="D112" i="5"/>
  <c r="D96" i="5"/>
  <c r="D64" i="5"/>
  <c r="D152" i="5"/>
  <c r="D149" i="5"/>
  <c r="D109" i="5"/>
  <c r="D93" i="5"/>
  <c r="D77" i="5"/>
  <c r="D154" i="5"/>
  <c r="D130" i="5"/>
  <c r="D106" i="5"/>
  <c r="D82" i="5"/>
  <c r="D66" i="5"/>
  <c r="D151" i="5"/>
  <c r="D119" i="5"/>
  <c r="D103" i="5"/>
  <c r="D55" i="5"/>
  <c r="D132" i="5"/>
  <c r="D116" i="5"/>
  <c r="D92" i="5"/>
  <c r="D76" i="5"/>
  <c r="D62" i="5"/>
  <c r="D156" i="5"/>
  <c r="D43" i="5"/>
  <c r="D100" i="5"/>
  <c r="D133" i="5"/>
  <c r="D153" i="5"/>
  <c r="D117" i="5"/>
  <c r="D87" i="5"/>
  <c r="D30" i="5"/>
  <c r="D32" i="5"/>
  <c r="D19" i="5"/>
  <c r="D20" i="5"/>
  <c r="D11" i="5"/>
  <c r="D8" i="5"/>
  <c r="D9" i="5"/>
  <c r="D23" i="5"/>
  <c r="D6" i="5"/>
  <c r="D34" i="5"/>
  <c r="D35" i="5"/>
  <c r="D31" i="5"/>
  <c r="D14" i="5"/>
  <c r="D22" i="5"/>
  <c r="D33" i="5"/>
  <c r="D12" i="5"/>
  <c r="D7" i="5"/>
  <c r="D10" i="5"/>
  <c r="H93" i="5" l="1"/>
  <c r="F56" i="5"/>
  <c r="F60" i="5"/>
  <c r="F54" i="5"/>
  <c r="F57" i="5"/>
  <c r="F61" i="5"/>
  <c r="I93" i="5" s="1"/>
  <c r="F58" i="5"/>
  <c r="F62" i="5"/>
  <c r="I94" i="5" s="1"/>
  <c r="F55" i="5"/>
  <c r="F59" i="5"/>
  <c r="F41" i="5"/>
  <c r="G41" i="5" s="1"/>
  <c r="F45" i="5"/>
  <c r="G45" i="5" s="1"/>
  <c r="F49" i="5"/>
  <c r="G49" i="5" s="1"/>
  <c r="F42" i="5"/>
  <c r="G42" i="5" s="1"/>
  <c r="F46" i="5"/>
  <c r="G46" i="5" s="1"/>
  <c r="F50" i="5"/>
  <c r="F43" i="5"/>
  <c r="G43" i="5" s="1"/>
  <c r="F47" i="5"/>
  <c r="G47" i="5" s="1"/>
  <c r="F40" i="5"/>
  <c r="G40" i="5" s="1"/>
  <c r="F44" i="5"/>
  <c r="G44" i="5" s="1"/>
  <c r="F48" i="5"/>
  <c r="G48" i="5" s="1"/>
  <c r="F32" i="5"/>
  <c r="G32" i="5" s="1"/>
  <c r="F34" i="5"/>
  <c r="G34" i="5" s="1"/>
  <c r="F30" i="5"/>
  <c r="G30" i="5" s="1"/>
  <c r="F31" i="5"/>
  <c r="G31" i="5" s="1"/>
  <c r="F33" i="5"/>
  <c r="G33" i="5" s="1"/>
  <c r="F35" i="5"/>
  <c r="F7" i="5"/>
  <c r="G7" i="5" s="1"/>
  <c r="F11" i="5"/>
  <c r="G11" i="5" s="1"/>
  <c r="F6" i="5"/>
  <c r="G6" i="5" s="1"/>
  <c r="F10" i="5"/>
  <c r="G10" i="5" s="1"/>
  <c r="F14" i="5"/>
  <c r="F9" i="5"/>
  <c r="G9" i="5" s="1"/>
  <c r="F13" i="5"/>
  <c r="G13" i="5" s="1"/>
  <c r="F8" i="5"/>
  <c r="G8" i="5" s="1"/>
  <c r="F12" i="5"/>
  <c r="G12" i="5" s="1"/>
  <c r="F20" i="5"/>
  <c r="G20" i="5" s="1"/>
  <c r="F22" i="5"/>
  <c r="G22" i="5" s="1"/>
  <c r="F19" i="5"/>
  <c r="G19" i="5" s="1"/>
  <c r="F21" i="5"/>
  <c r="G21" i="5" s="1"/>
  <c r="F23" i="5"/>
  <c r="G14" i="5" l="1"/>
  <c r="P87" i="5" s="1"/>
  <c r="G23" i="5"/>
  <c r="N87" i="5" s="1"/>
  <c r="G35" i="5"/>
  <c r="O87" i="5" s="1"/>
  <c r="G50" i="5"/>
  <c r="Q87" i="5" s="1"/>
  <c r="I91" i="5"/>
  <c r="I87" i="5"/>
  <c r="I90" i="5"/>
  <c r="I89" i="5"/>
  <c r="I92" i="5"/>
  <c r="H94" i="5"/>
  <c r="I86" i="5"/>
  <c r="I88" i="5"/>
  <c r="H54" i="5"/>
  <c r="H56" i="5"/>
  <c r="H70" i="5" s="1"/>
  <c r="H59" i="5"/>
  <c r="H62" i="5"/>
  <c r="H61" i="5"/>
  <c r="H55" i="5"/>
  <c r="H58" i="5"/>
  <c r="H57" i="5"/>
  <c r="H60" i="5"/>
  <c r="G59" i="5"/>
  <c r="G62" i="5"/>
  <c r="G61" i="5"/>
  <c r="G54" i="5"/>
  <c r="G56" i="5"/>
  <c r="G55" i="5"/>
  <c r="G58" i="5"/>
  <c r="G57" i="5"/>
  <c r="G60" i="5"/>
  <c r="I60" i="5" l="1"/>
  <c r="K92" i="5"/>
  <c r="J57" i="5"/>
  <c r="J71" i="5"/>
  <c r="J89" i="5"/>
  <c r="J55" i="5"/>
  <c r="J69" i="5"/>
  <c r="J87" i="5"/>
  <c r="J56" i="5"/>
  <c r="J70" i="5"/>
  <c r="J88" i="5"/>
  <c r="J61" i="5"/>
  <c r="J75" i="5"/>
  <c r="J93" i="5"/>
  <c r="J59" i="5"/>
  <c r="J73" i="5"/>
  <c r="J91" i="5"/>
  <c r="I57" i="5"/>
  <c r="K89" i="5"/>
  <c r="I55" i="5"/>
  <c r="K87" i="5"/>
  <c r="I61" i="5"/>
  <c r="K93" i="5"/>
  <c r="I59" i="5"/>
  <c r="K91" i="5"/>
  <c r="I54" i="5"/>
  <c r="K86" i="5"/>
  <c r="H95" i="5"/>
  <c r="F63" i="5"/>
  <c r="J60" i="5"/>
  <c r="J74" i="5"/>
  <c r="J92" i="5"/>
  <c r="J58" i="5"/>
  <c r="J72" i="5"/>
  <c r="J90" i="5"/>
  <c r="J54" i="5"/>
  <c r="J68" i="5"/>
  <c r="J86" i="5"/>
  <c r="J62" i="5"/>
  <c r="J76" i="5"/>
  <c r="J94" i="5"/>
  <c r="I58" i="5"/>
  <c r="K90" i="5"/>
  <c r="I62" i="5"/>
  <c r="K94" i="5"/>
  <c r="I56" i="5"/>
  <c r="K88" i="5"/>
  <c r="H75" i="5"/>
  <c r="H68" i="5"/>
  <c r="H76" i="5"/>
  <c r="H74" i="5"/>
  <c r="H71" i="5"/>
  <c r="H72" i="5"/>
  <c r="H69" i="5"/>
  <c r="H73" i="5"/>
  <c r="I95" i="5" l="1"/>
  <c r="H63" i="5"/>
  <c r="H77" i="5" s="1"/>
  <c r="G63" i="5"/>
  <c r="R87" i="5" s="1"/>
  <c r="J63" i="5" l="1"/>
  <c r="J77" i="5"/>
  <c r="J95" i="5"/>
  <c r="I63" i="5"/>
  <c r="K95" i="5"/>
</calcChain>
</file>

<file path=xl/sharedStrings.xml><?xml version="1.0" encoding="utf-8"?>
<sst xmlns="http://schemas.openxmlformats.org/spreadsheetml/2006/main" count="13030" uniqueCount="4054">
  <si>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</si>
  <si>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</si>
  <si>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</si>
  <si>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</si>
  <si>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</si>
  <si>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</si>
  <si>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</si>
  <si>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</si>
  <si>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</si>
  <si>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</si>
  <si>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</si>
  <si>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</si>
  <si>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</si>
  <si>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</si>
  <si>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</si>
  <si>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</si>
  <si>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</si>
  <si>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</si>
  <si>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</si>
  <si>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</si>
  <si>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</si>
  <si>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</si>
  <si>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</si>
  <si>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</si>
  <si>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</si>
  <si>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</si>
  <si>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</si>
  <si>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</si>
  <si>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</si>
  <si>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</si>
  <si>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</si>
  <si>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</si>
  <si>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</si>
  <si>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</si>
  <si>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</si>
  <si>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</si>
  <si>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</si>
  <si>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</si>
  <si>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</si>
  <si>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</si>
  <si>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</si>
  <si>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</si>
  <si>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</si>
  <si>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</si>
  <si>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</si>
  <si>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</si>
  <si>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</si>
  <si>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</si>
  <si>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</si>
  <si>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</si>
  <si>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</si>
  <si>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</si>
  <si>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</si>
  <si>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</si>
  <si>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</si>
  <si>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</si>
  <si>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</si>
  <si>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</si>
  <si>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</si>
  <si>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</si>
  <si>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</si>
  <si>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</si>
  <si>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</si>
  <si>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</si>
  <si>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</si>
  <si>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</si>
  <si>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</si>
  <si>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</si>
  <si>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</si>
  <si>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</si>
  <si>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</si>
  <si>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</si>
  <si>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</si>
  <si>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</si>
  <si>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</si>
  <si>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</si>
  <si>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</si>
  <si>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</si>
  <si>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</si>
  <si>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</si>
  <si>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</si>
  <si>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</si>
  <si>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</si>
  <si>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</si>
  <si>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</si>
  <si>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</si>
  <si>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</si>
  <si>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</si>
  <si>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</si>
  <si>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</si>
  <si>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</si>
  <si>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</si>
  <si>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</si>
  <si>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</si>
  <si>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</si>
  <si>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</si>
  <si>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</si>
  <si>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</si>
  <si>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</si>
  <si>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</si>
  <si>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</si>
  <si>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</si>
  <si>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</si>
  <si>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</si>
  <si>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</si>
  <si>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</si>
  <si>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</si>
  <si>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</si>
  <si>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</si>
  <si>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</si>
  <si>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</si>
  <si>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</si>
  <si>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</si>
  <si>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</si>
  <si>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</si>
  <si>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</si>
  <si>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</si>
  <si>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</si>
  <si>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</si>
  <si>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</si>
  <si>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</si>
  <si>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</si>
  <si>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</si>
  <si>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</si>
  <si>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</si>
  <si>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</si>
  <si>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</si>
  <si>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</si>
  <si>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</si>
  <si>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</si>
  <si>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</si>
  <si>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</si>
  <si>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</si>
  <si>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</si>
  <si>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</si>
  <si>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</si>
  <si>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</si>
  <si>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</si>
  <si>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</si>
  <si>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</si>
  <si>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</si>
  <si>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</si>
  <si>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</si>
  <si>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</si>
  <si>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</si>
  <si>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</si>
  <si>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</si>
  <si>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</si>
  <si>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</si>
  <si>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</si>
  <si>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</si>
  <si>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</si>
  <si>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</si>
  <si>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</si>
  <si>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</si>
  <si>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</si>
  <si>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</si>
  <si>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</si>
  <si>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</si>
  <si>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</si>
  <si>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</si>
  <si>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</si>
  <si>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</si>
  <si>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</si>
  <si>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</si>
  <si>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</si>
  <si>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</si>
  <si>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</si>
  <si>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</si>
  <si>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</si>
  <si>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</si>
  <si>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</si>
  <si>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</si>
  <si>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</si>
  <si>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</si>
  <si>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</si>
  <si>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</si>
  <si>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</si>
  <si>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</si>
  <si>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</si>
  <si>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</si>
  <si>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</si>
  <si>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</si>
  <si>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</si>
  <si>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</si>
  <si>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</si>
  <si>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</si>
  <si>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</si>
  <si>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</si>
  <si>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</si>
  <si>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</si>
  <si>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</si>
  <si>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</si>
  <si>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</si>
  <si>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</si>
  <si>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</si>
  <si>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</si>
  <si>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</si>
  <si>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</si>
  <si>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</si>
  <si>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</si>
  <si>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</si>
  <si>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</si>
  <si>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</si>
  <si>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</si>
  <si>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</si>
  <si>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</si>
  <si>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</si>
  <si>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</si>
  <si>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</si>
  <si>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</si>
  <si>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</si>
  <si>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</si>
  <si>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</si>
  <si>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</si>
  <si>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</si>
  <si>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</si>
  <si>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</si>
  <si>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</si>
  <si>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</si>
  <si>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</si>
  <si>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</si>
  <si>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</si>
  <si>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</si>
  <si>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</si>
  <si>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</si>
  <si>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</si>
  <si>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</si>
  <si>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</si>
  <si>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</si>
  <si>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</si>
  <si>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</si>
  <si>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</si>
  <si>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</si>
  <si>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</si>
  <si>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</si>
  <si>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</si>
  <si>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</si>
  <si>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</si>
  <si>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</si>
  <si>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</si>
  <si>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</si>
  <si>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</si>
  <si>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</si>
  <si>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</si>
  <si>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</si>
  <si>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</si>
  <si>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</si>
  <si>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</si>
  <si>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</si>
  <si>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</si>
  <si>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</si>
  <si>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</si>
  <si>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</si>
  <si>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</si>
  <si>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</si>
  <si>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</si>
  <si>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</si>
  <si>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</si>
  <si>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</si>
  <si>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</si>
  <si>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</si>
  <si>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</si>
  <si>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</si>
  <si>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</si>
  <si>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</si>
  <si>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</si>
  <si>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</si>
  <si>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</si>
  <si>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</si>
  <si>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</si>
  <si>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</si>
  <si>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</si>
  <si>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</si>
  <si>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</si>
  <si>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</si>
  <si>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</si>
  <si>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</si>
  <si>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</si>
  <si>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</si>
  <si>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</si>
  <si>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</si>
  <si>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</si>
  <si>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</si>
  <si>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</si>
  <si>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</si>
  <si>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</si>
  <si>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</si>
  <si>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</si>
  <si>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</si>
  <si>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</si>
  <si>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</si>
  <si>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</si>
  <si>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</si>
  <si>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</si>
  <si>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</si>
  <si>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</si>
  <si>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</si>
  <si>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</si>
  <si>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</si>
  <si>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</si>
  <si>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</si>
  <si>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</si>
  <si>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</si>
  <si>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</si>
  <si>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</si>
  <si>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</si>
  <si>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</si>
  <si>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</si>
  <si>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</si>
  <si>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</si>
  <si>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</si>
  <si>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</si>
  <si>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</si>
  <si>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</si>
  <si>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</si>
  <si>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</si>
  <si>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</si>
  <si>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</si>
  <si>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</si>
  <si>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</si>
  <si>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</si>
  <si>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</si>
  <si>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</si>
  <si>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</si>
  <si>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</si>
  <si>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</si>
  <si>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</si>
  <si>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</si>
  <si>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</si>
  <si>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</si>
  <si>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</si>
  <si>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</si>
  <si>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</si>
  <si>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</si>
  <si>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</si>
  <si>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</si>
  <si>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</si>
  <si>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</si>
  <si>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</si>
  <si>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</si>
  <si>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</si>
  <si>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</si>
  <si>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</si>
  <si>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</si>
  <si>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</si>
  <si>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</si>
  <si>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</si>
  <si>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</si>
  <si>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</si>
  <si>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</si>
  <si>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</si>
  <si>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</si>
  <si>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</si>
  <si>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</si>
  <si>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</si>
  <si>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</si>
  <si>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</si>
  <si>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</si>
  <si>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</si>
  <si>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</si>
  <si>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</si>
  <si>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</si>
  <si>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</si>
  <si>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</si>
  <si>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</si>
  <si>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</si>
  <si>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</si>
  <si>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</si>
  <si>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</si>
  <si>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</si>
  <si>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</si>
  <si>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</si>
  <si>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</si>
  <si>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</si>
  <si>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</si>
  <si>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</si>
  <si>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</si>
  <si>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</si>
  <si>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</si>
  <si>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</si>
  <si>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</si>
  <si>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</si>
  <si>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</si>
  <si>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</si>
  <si>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</si>
  <si>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</si>
  <si>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</si>
  <si>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</si>
  <si>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</si>
  <si>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</si>
  <si>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</si>
  <si>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</si>
  <si>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</si>
  <si>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</si>
  <si>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</si>
  <si>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</si>
  <si>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</si>
  <si>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</si>
  <si>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</si>
  <si>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</si>
  <si>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</si>
  <si>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</si>
  <si>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</si>
  <si>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</si>
  <si>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</si>
  <si>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</si>
  <si>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</si>
  <si>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</si>
  <si>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</si>
  <si>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</si>
  <si>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</si>
  <si>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</si>
  <si>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</si>
  <si>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</si>
  <si>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</si>
  <si>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</si>
  <si>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</si>
  <si>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</si>
  <si>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</si>
  <si>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</si>
  <si>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</si>
  <si>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</si>
  <si>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</si>
  <si>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</si>
  <si>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</si>
  <si>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</si>
  <si>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</si>
  <si>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</si>
  <si>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</si>
  <si>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</si>
  <si>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</si>
  <si>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</si>
  <si>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</si>
  <si>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</si>
  <si>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</si>
  <si>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</si>
  <si>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</si>
  <si>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</si>
  <si>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</si>
  <si>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</si>
  <si>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</si>
  <si>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</si>
  <si>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</si>
  <si>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</si>
  <si>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</si>
  <si>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</si>
  <si>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</si>
  <si>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</si>
  <si>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</si>
  <si>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</si>
  <si>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</si>
  <si>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</si>
  <si>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</si>
  <si>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</si>
  <si>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</si>
  <si>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</si>
  <si>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</si>
  <si>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</si>
  <si>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</si>
  <si>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</si>
  <si>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</si>
  <si>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</si>
  <si>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</si>
  <si>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</si>
  <si>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</si>
  <si>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</si>
  <si>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</si>
  <si>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</si>
  <si>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</si>
  <si>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</si>
  <si>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</si>
  <si>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</si>
  <si>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</si>
  <si>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</si>
  <si>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</si>
  <si>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</si>
  <si>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</si>
  <si>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</si>
  <si>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</si>
  <si>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</si>
  <si>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</si>
  <si>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</si>
  <si>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</si>
  <si>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</si>
  <si>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</si>
  <si>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</si>
  <si>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</si>
  <si>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</si>
  <si>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</si>
  <si>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</si>
  <si>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</si>
  <si>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</si>
  <si>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</si>
  <si>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</si>
  <si>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</si>
  <si>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</si>
  <si>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</si>
  <si>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</si>
  <si>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</si>
  <si>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</si>
  <si>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</si>
  <si>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</si>
  <si>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</si>
  <si>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</si>
  <si>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</si>
  <si>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</si>
  <si>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</si>
  <si>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</si>
  <si>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</si>
  <si>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</si>
  <si>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</si>
  <si>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</si>
  <si>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</si>
  <si>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</si>
  <si>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</si>
  <si>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</si>
  <si>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</si>
  <si>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</si>
  <si>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</si>
  <si>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</si>
  <si>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</si>
  <si>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</si>
  <si>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</si>
  <si>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</si>
  <si>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</si>
  <si>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</si>
  <si>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</si>
  <si>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</si>
  <si>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</si>
  <si>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</si>
  <si>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</si>
  <si>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</si>
  <si>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</si>
  <si>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</si>
  <si>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</si>
  <si>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</si>
  <si>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</si>
  <si>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</si>
  <si>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</si>
  <si>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</si>
  <si>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</si>
  <si>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</si>
  <si>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</si>
  <si>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</si>
  <si>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</si>
  <si>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</si>
  <si>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</si>
  <si>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</si>
  <si>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</si>
  <si>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</si>
  <si>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</si>
  <si>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</si>
  <si>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</si>
  <si>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</si>
  <si>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</si>
  <si>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</si>
  <si>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</si>
  <si>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</si>
  <si>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</si>
  <si>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</si>
  <si>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</si>
  <si>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</si>
  <si>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</si>
  <si>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</si>
  <si>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</si>
  <si>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</si>
  <si>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</si>
  <si>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</si>
  <si>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</si>
  <si>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</si>
  <si>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</si>
  <si>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</si>
  <si>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</si>
  <si>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</si>
  <si>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</si>
  <si>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</si>
  <si>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</si>
  <si>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</si>
  <si>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</si>
  <si>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</si>
  <si>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</si>
  <si>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</si>
  <si>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</si>
  <si>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</si>
  <si>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</si>
  <si>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</si>
  <si>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</si>
  <si>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</si>
  <si>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</si>
  <si>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</si>
  <si>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</si>
  <si>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</si>
  <si>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</si>
  <si>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</si>
  <si>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</si>
  <si>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</si>
  <si>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</si>
  <si>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</si>
  <si>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</si>
  <si>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</si>
  <si>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</si>
  <si>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</si>
  <si>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</si>
  <si>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</si>
  <si>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</si>
  <si>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</si>
  <si>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</si>
  <si>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</si>
  <si>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</si>
  <si>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</si>
  <si>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</si>
  <si>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</si>
  <si>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</si>
  <si>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</si>
  <si>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</si>
  <si>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</si>
  <si>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</si>
  <si>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</si>
  <si>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</si>
  <si>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</si>
  <si>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</si>
  <si>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</si>
  <si>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</si>
  <si>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</si>
  <si>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</si>
  <si>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</si>
  <si>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</si>
  <si>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</si>
  <si>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</si>
  <si>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</si>
  <si>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</si>
  <si>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</si>
  <si>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</si>
  <si>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</si>
  <si>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</si>
  <si>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</si>
  <si>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</si>
  <si>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</si>
  <si>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</si>
  <si>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</si>
  <si>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</si>
  <si>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</si>
  <si>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</si>
  <si>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</si>
  <si>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</si>
  <si>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</si>
  <si>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</si>
  <si>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</si>
  <si>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</si>
  <si>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</si>
  <si>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</si>
  <si>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</si>
  <si>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</si>
  <si>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</si>
  <si>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</si>
  <si>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</si>
  <si>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</si>
  <si>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</si>
  <si>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</si>
  <si>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</si>
  <si>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</si>
  <si>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</si>
  <si>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</si>
  <si>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</si>
  <si>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</si>
  <si>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</si>
  <si>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</si>
  <si>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</si>
  <si>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</si>
  <si>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</si>
  <si>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</si>
  <si>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</si>
  <si>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</si>
  <si>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</si>
  <si>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</si>
  <si>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</si>
  <si>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</si>
  <si>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</si>
  <si>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</si>
  <si>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</si>
  <si>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</si>
  <si>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</si>
  <si>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</si>
  <si>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</si>
  <si>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</si>
  <si>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</si>
  <si>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</si>
  <si>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</si>
  <si>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</si>
  <si>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</si>
  <si>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</si>
  <si>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</si>
  <si>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</si>
  <si>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</si>
  <si>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</si>
  <si>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</si>
  <si>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</si>
  <si>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</si>
  <si>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</si>
  <si>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</si>
  <si>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</si>
  <si>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</si>
  <si>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</si>
  <si>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</si>
  <si>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</si>
  <si>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</si>
  <si>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</si>
  <si>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</si>
  <si>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</si>
  <si>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</si>
  <si>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</si>
  <si>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</si>
  <si>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</si>
  <si>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</si>
  <si>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</si>
  <si>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</si>
  <si>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</si>
  <si>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</si>
  <si>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</si>
  <si>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</si>
  <si>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</si>
  <si>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</si>
  <si>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</si>
  <si>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</si>
  <si>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</si>
  <si>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</si>
  <si>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</si>
  <si>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</si>
  <si>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</si>
  <si>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</si>
  <si>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</si>
  <si>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</si>
  <si>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</si>
  <si>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</si>
  <si>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</si>
  <si>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</si>
  <si>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</si>
  <si>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</si>
  <si>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</si>
  <si>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</si>
  <si>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</si>
  <si>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</si>
  <si>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</si>
  <si>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</si>
  <si>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</si>
  <si>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</si>
  <si>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</si>
  <si>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</si>
  <si>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</si>
  <si>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</si>
  <si>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</si>
  <si>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</si>
  <si>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</si>
  <si>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</si>
  <si>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</si>
  <si>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</si>
  <si>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</si>
  <si>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</si>
  <si>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</si>
  <si>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</si>
  <si>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</si>
  <si>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</si>
  <si>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</si>
  <si>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</si>
  <si>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</si>
  <si>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</si>
  <si>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</si>
  <si>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</si>
  <si>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</si>
  <si>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</si>
  <si>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</si>
  <si>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</si>
  <si>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</si>
  <si>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</si>
  <si>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</si>
  <si>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</si>
  <si>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</si>
  <si>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</si>
  <si>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</si>
  <si>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</si>
  <si>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</si>
  <si>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</si>
  <si>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</si>
  <si>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</si>
  <si>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</si>
  <si>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</si>
  <si>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</si>
  <si>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</si>
  <si>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</si>
  <si>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</si>
  <si>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</si>
  <si>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</si>
  <si>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</si>
  <si>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</si>
  <si>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</si>
  <si>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</si>
  <si>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</si>
  <si>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</si>
  <si>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</si>
  <si>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</si>
  <si>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</si>
  <si>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</si>
  <si>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</si>
  <si>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</si>
  <si>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</si>
  <si>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</si>
  <si>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</si>
  <si>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</si>
  <si>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</si>
  <si>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</si>
  <si>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</si>
  <si>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</si>
  <si>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</si>
  <si>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</si>
  <si>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</si>
  <si>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</si>
  <si>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</si>
  <si>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</si>
  <si>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</si>
  <si>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</si>
  <si>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</si>
  <si>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</si>
  <si>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</si>
  <si>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</si>
  <si>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</si>
  <si>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</si>
  <si>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</si>
  <si>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</si>
  <si>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</si>
  <si>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</si>
  <si>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</si>
  <si>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</si>
  <si>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</si>
  <si>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</si>
  <si>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</si>
  <si>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</si>
  <si>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</si>
  <si>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</si>
  <si>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</si>
  <si>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</si>
  <si>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</si>
  <si>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</si>
  <si>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</si>
  <si>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</si>
  <si>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</si>
  <si>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</si>
  <si>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</si>
  <si>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</si>
  <si>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</si>
  <si>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</si>
  <si>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</si>
  <si>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</si>
  <si>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</si>
  <si>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</si>
  <si>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</si>
  <si>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</si>
  <si>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</si>
  <si>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</si>
  <si>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</si>
  <si>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</si>
  <si>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</si>
  <si>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</si>
  <si>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</si>
  <si>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</si>
  <si>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</si>
  <si>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</si>
  <si>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</si>
  <si>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</si>
  <si>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</si>
  <si>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</si>
  <si>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</si>
  <si>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</si>
  <si>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</si>
  <si>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</si>
  <si>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</si>
  <si>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</si>
  <si>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</si>
  <si>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</si>
  <si>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</si>
  <si>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</si>
  <si>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</si>
  <si>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</si>
  <si>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</si>
  <si>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</si>
  <si>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</si>
  <si>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</si>
  <si>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</si>
  <si>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</si>
  <si>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</si>
  <si>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</si>
  <si>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</si>
  <si>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</si>
  <si>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</si>
  <si>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</si>
  <si>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</si>
  <si>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</si>
  <si>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</si>
  <si>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</si>
  <si>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</si>
  <si>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</si>
  <si>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</si>
  <si>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</si>
  <si>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</si>
  <si>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</si>
  <si>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</si>
  <si>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</si>
  <si>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</si>
  <si>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</si>
  <si>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</si>
  <si>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</si>
  <si>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</si>
  <si>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</si>
  <si>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</si>
  <si>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</si>
  <si>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</si>
  <si>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</si>
  <si>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</si>
  <si>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</si>
  <si>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</si>
  <si>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</si>
  <si>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</si>
  <si>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</si>
  <si>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</si>
  <si>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</si>
  <si>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</si>
  <si>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</si>
  <si>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</si>
  <si>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</si>
  <si>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</si>
  <si>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</si>
  <si>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</si>
  <si>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</si>
  <si>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</si>
  <si>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</si>
  <si>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</si>
  <si>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</si>
  <si>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</si>
  <si>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</si>
  <si>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</si>
  <si>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</si>
  <si>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</si>
  <si>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</si>
  <si>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</si>
  <si>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</si>
  <si>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</si>
  <si>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</si>
  <si>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</si>
  <si>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</si>
  <si>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</si>
  <si>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</si>
  <si>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</si>
  <si>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</si>
  <si>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</si>
  <si>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</si>
  <si>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</si>
  <si>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</si>
  <si>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</si>
  <si>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</si>
  <si>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</si>
  <si>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</si>
  <si>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</si>
  <si>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</si>
  <si>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</si>
  <si>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</si>
  <si>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</si>
  <si>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</si>
  <si>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</si>
  <si>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</si>
  <si>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</si>
  <si>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</si>
  <si>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</si>
  <si>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</si>
  <si>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</si>
  <si>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</si>
  <si>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</si>
  <si>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</si>
  <si>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</si>
  <si>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</si>
  <si>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</si>
  <si>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</si>
  <si>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</si>
  <si>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</si>
  <si>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</si>
  <si>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</si>
  <si>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</si>
  <si>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</si>
  <si>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</si>
  <si>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</si>
  <si>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</si>
  <si>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</si>
  <si>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</si>
  <si>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</si>
  <si>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</si>
  <si>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</si>
  <si>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</si>
  <si>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</si>
  <si>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</si>
  <si>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</si>
  <si>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</si>
  <si>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</si>
  <si>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</si>
  <si>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</si>
  <si>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</si>
  <si>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</si>
  <si>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</si>
  <si>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</si>
  <si>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</si>
  <si>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</si>
  <si>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</si>
  <si>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</si>
  <si>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</si>
  <si>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</si>
  <si>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</si>
  <si>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</si>
  <si>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</si>
  <si>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</si>
  <si>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</si>
  <si>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</si>
  <si>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</si>
  <si>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</si>
  <si>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</si>
  <si>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</si>
  <si>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</si>
  <si>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</si>
  <si>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</si>
  <si>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</si>
  <si>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</si>
  <si>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</si>
  <si>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</si>
  <si>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</si>
  <si>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</si>
  <si>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</si>
  <si>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</si>
  <si>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</si>
  <si>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</si>
  <si>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</si>
  <si>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</si>
  <si>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</si>
  <si>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</si>
  <si>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</si>
  <si>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</si>
  <si>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</si>
  <si>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</si>
  <si>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</si>
  <si>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</si>
  <si>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</si>
  <si>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</si>
  <si>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</si>
  <si>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</si>
  <si>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</si>
  <si>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</si>
  <si>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</si>
  <si>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</si>
  <si>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</si>
  <si>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</si>
  <si>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</si>
  <si>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</si>
  <si>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</si>
  <si>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</si>
  <si>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</si>
  <si>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</si>
  <si>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</si>
  <si>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</si>
  <si>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</si>
  <si>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</si>
  <si>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</si>
  <si>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</si>
  <si>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</si>
  <si>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</si>
  <si>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</si>
  <si>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</si>
  <si>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</si>
  <si>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</si>
  <si>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</si>
  <si>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</si>
  <si>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</si>
  <si>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</si>
  <si>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</si>
  <si>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</si>
  <si>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</si>
  <si>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</si>
  <si>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</si>
  <si>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</si>
  <si>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</si>
  <si>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</si>
  <si>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</si>
  <si>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</si>
  <si>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</si>
  <si>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</si>
  <si>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</si>
  <si>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</si>
  <si>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</si>
  <si>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</si>
  <si>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</si>
  <si>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</si>
  <si>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</si>
  <si>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</si>
  <si>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</si>
  <si>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</si>
  <si>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</si>
  <si>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</si>
  <si>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</si>
  <si>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</si>
  <si>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</si>
  <si>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</si>
  <si>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</si>
  <si>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</si>
  <si>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</si>
  <si>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</si>
  <si>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</si>
  <si>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</si>
  <si>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</si>
  <si>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</si>
  <si>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</si>
  <si>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</si>
  <si>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</si>
  <si>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</si>
  <si>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</si>
  <si>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</si>
  <si>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</si>
  <si>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</si>
  <si>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</si>
  <si>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</si>
  <si>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</si>
  <si>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</si>
  <si>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</si>
  <si>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</si>
  <si>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</si>
  <si>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</si>
  <si>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</si>
  <si>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</si>
  <si>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</si>
  <si>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</si>
  <si>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</si>
  <si>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</si>
  <si>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</si>
  <si>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</si>
  <si>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</si>
  <si>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</si>
  <si>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</si>
  <si>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</si>
  <si>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</si>
  <si>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</si>
  <si>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</si>
  <si>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</si>
  <si>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</si>
  <si>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</si>
  <si>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</si>
  <si>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</si>
  <si>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</si>
  <si>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</si>
  <si>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</si>
  <si>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</si>
  <si>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</si>
  <si>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</si>
  <si>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</si>
  <si>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</si>
  <si>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</si>
  <si>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</si>
  <si>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</si>
  <si>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</si>
  <si>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</si>
  <si>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</si>
  <si>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</si>
  <si>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</si>
  <si>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</si>
  <si>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</si>
  <si>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</si>
  <si>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</si>
  <si>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</si>
  <si>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</si>
  <si>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</si>
  <si>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</si>
  <si>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</si>
  <si>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</si>
  <si>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</si>
  <si>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</si>
  <si>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</si>
  <si>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</si>
  <si>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</si>
  <si>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</si>
  <si>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</si>
  <si>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</si>
  <si>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</si>
  <si>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</si>
  <si>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</si>
  <si>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</si>
  <si>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</si>
  <si>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</si>
  <si>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</si>
  <si>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</si>
  <si>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</si>
  <si>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</si>
  <si>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</si>
  <si>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</si>
  <si>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</si>
  <si>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</si>
  <si>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</si>
  <si>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</si>
  <si>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</si>
  <si>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</si>
  <si>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</si>
  <si>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</si>
  <si>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</si>
  <si>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</si>
  <si>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</si>
  <si>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</si>
  <si>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</si>
  <si>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</si>
  <si>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</si>
  <si>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</si>
  <si>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</si>
  <si>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</si>
  <si>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</si>
  <si>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</si>
  <si>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</si>
  <si>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</si>
  <si>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</si>
  <si>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</si>
  <si>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</si>
  <si>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</si>
  <si>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</si>
  <si>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</si>
  <si>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</si>
  <si>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</si>
  <si>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</si>
  <si>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</si>
  <si>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</si>
  <si>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</si>
  <si>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</si>
  <si>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</si>
  <si>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</si>
  <si>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</si>
  <si>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</si>
  <si>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</si>
  <si>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</si>
  <si>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</si>
  <si>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</si>
  <si>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</si>
  <si>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</si>
  <si>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</si>
  <si>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</si>
  <si>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</si>
  <si>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</si>
  <si>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</si>
  <si>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</si>
  <si>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</si>
  <si>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</si>
  <si>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</si>
  <si>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</si>
  <si>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</si>
  <si>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</si>
  <si>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</si>
  <si>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</si>
  <si>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</si>
  <si>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</si>
  <si>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</si>
  <si>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</si>
  <si>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</si>
  <si>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</si>
  <si>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</si>
  <si>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</si>
  <si>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</si>
  <si>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</si>
  <si>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</si>
  <si>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</si>
  <si>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</si>
  <si>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</si>
  <si>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</si>
  <si>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</si>
  <si>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</si>
  <si>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</si>
  <si>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</si>
  <si>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</si>
  <si>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</si>
  <si>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</si>
  <si>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</si>
  <si>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</si>
  <si>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</si>
  <si>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</si>
  <si>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</si>
  <si>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</si>
  <si>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</si>
  <si>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</si>
  <si>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</si>
  <si>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</si>
  <si>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</si>
  <si>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</si>
  <si>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</si>
  <si>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</si>
  <si>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</si>
  <si>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</si>
  <si>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</si>
  <si>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</si>
  <si>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</si>
  <si>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</si>
  <si>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</si>
  <si>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</si>
  <si>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</si>
  <si>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</si>
  <si>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</si>
  <si>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</si>
  <si>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</si>
  <si>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</si>
  <si>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</si>
  <si>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</si>
  <si>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</si>
  <si>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</si>
  <si>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</si>
  <si>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</si>
  <si>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</si>
  <si>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</si>
  <si>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</si>
  <si>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</si>
  <si>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</si>
  <si>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</si>
  <si>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</si>
  <si>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</si>
  <si>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</si>
  <si>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</si>
  <si>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</si>
  <si>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</si>
  <si>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</si>
  <si>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</si>
  <si>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</si>
  <si>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</si>
  <si>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</si>
  <si>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</si>
  <si>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</si>
  <si>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</si>
  <si>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</si>
  <si>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</si>
  <si>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</si>
  <si>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</si>
  <si>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</si>
  <si>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</si>
  <si>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</si>
  <si>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</si>
  <si>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</si>
  <si>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</si>
  <si>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</si>
  <si>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</si>
  <si>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</si>
  <si>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</si>
  <si>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</si>
  <si>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</si>
  <si>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</si>
  <si>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</si>
  <si>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</si>
  <si>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</si>
  <si>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</si>
  <si>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</si>
  <si>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</si>
  <si>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</si>
  <si>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</si>
  <si>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</si>
  <si>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</si>
  <si>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</si>
  <si>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</si>
  <si>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</si>
  <si>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</si>
  <si>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</si>
  <si>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</si>
  <si>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</si>
  <si>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</si>
  <si>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</si>
  <si>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</si>
  <si>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</si>
  <si>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</si>
  <si>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</si>
  <si>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</si>
  <si>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</si>
  <si>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</si>
  <si>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</si>
  <si>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</si>
  <si>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</si>
  <si>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</si>
  <si>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</si>
  <si>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</si>
  <si>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</si>
  <si>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</si>
  <si>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</si>
  <si>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</si>
  <si>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</si>
  <si>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</si>
  <si>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</si>
  <si>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</si>
  <si>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</si>
  <si>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</si>
  <si>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</si>
  <si>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</si>
  <si>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</si>
  <si>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</si>
  <si>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</si>
  <si>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</si>
  <si>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</si>
  <si>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</si>
  <si>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</si>
  <si>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</si>
  <si>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</si>
  <si>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</si>
  <si>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</si>
  <si>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</si>
  <si>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</si>
  <si>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</si>
  <si>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</si>
  <si>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</si>
  <si>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</si>
  <si>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</si>
  <si>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</si>
  <si>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</si>
  <si>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</si>
  <si>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</si>
  <si>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</si>
  <si>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</si>
  <si>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</si>
  <si>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</si>
  <si>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</si>
  <si>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</si>
  <si>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</si>
  <si>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</si>
  <si>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</si>
  <si>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</si>
  <si>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</si>
  <si>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</si>
  <si>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</si>
  <si>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</si>
  <si>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</si>
  <si>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</si>
  <si>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</si>
  <si>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</si>
  <si>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</si>
  <si>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</si>
  <si>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</si>
  <si>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</si>
  <si>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</si>
  <si>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</si>
  <si>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</si>
  <si>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</si>
  <si>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</si>
  <si>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</si>
  <si>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</si>
  <si>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</si>
  <si>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</si>
  <si>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</si>
  <si>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</si>
  <si>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</si>
  <si>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</si>
  <si>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</si>
  <si>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</si>
  <si>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</si>
  <si>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</si>
  <si>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</si>
  <si>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</si>
  <si>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</si>
  <si>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</si>
  <si>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</si>
  <si>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</si>
  <si>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</si>
  <si>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</si>
  <si>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</si>
  <si>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</si>
  <si>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</si>
  <si>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</si>
  <si>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</si>
  <si>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</si>
  <si>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</si>
  <si>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</si>
  <si>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</si>
  <si>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</si>
  <si>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</si>
  <si>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</si>
  <si>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</si>
  <si>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</si>
  <si>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</si>
  <si>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</si>
  <si>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</si>
  <si>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</si>
  <si>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</si>
  <si>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</si>
  <si>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</si>
  <si>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</si>
  <si>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</si>
  <si>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</si>
  <si>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</si>
  <si>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</si>
  <si>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</si>
  <si>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</si>
  <si>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</si>
  <si>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</si>
  <si>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</si>
  <si>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</si>
  <si>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</si>
  <si>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</si>
  <si>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</si>
  <si>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</si>
  <si>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</si>
  <si>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</si>
  <si>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</si>
  <si>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</si>
  <si>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</si>
  <si>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</si>
  <si>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</si>
  <si>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</si>
  <si>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</si>
  <si>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</si>
  <si>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</si>
  <si>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</si>
  <si>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</si>
  <si>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</si>
  <si>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</si>
  <si>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</si>
  <si>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</si>
  <si>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</si>
  <si>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</si>
  <si>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</si>
  <si>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</si>
  <si>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</si>
  <si>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</si>
  <si>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</si>
  <si>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</si>
  <si>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</si>
  <si>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</si>
  <si>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</si>
  <si>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</si>
  <si>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</si>
  <si>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</si>
  <si>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</si>
  <si>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</si>
  <si>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</si>
  <si>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</si>
  <si>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</si>
  <si>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</si>
  <si>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</si>
  <si>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</si>
  <si>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</si>
  <si>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</si>
  <si>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</si>
  <si>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</si>
  <si>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</si>
  <si>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</si>
  <si>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</si>
  <si>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</si>
  <si>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</si>
  <si>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</si>
  <si>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</si>
  <si>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</si>
  <si>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</si>
  <si>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</si>
  <si>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</si>
  <si>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</si>
  <si>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</si>
  <si>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</si>
  <si>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</si>
  <si>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</si>
  <si>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</si>
  <si>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</si>
  <si>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</si>
  <si>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</si>
  <si>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</si>
  <si>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</si>
  <si>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</si>
  <si>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</si>
  <si>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</si>
  <si>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</si>
  <si>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</si>
  <si>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</si>
  <si>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</si>
  <si>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</si>
  <si>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</si>
  <si>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</si>
  <si>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</si>
  <si>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</si>
  <si>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</si>
  <si>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</si>
  <si>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</si>
  <si>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</si>
  <si>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</si>
  <si>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</si>
  <si>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</si>
  <si>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</si>
  <si>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</si>
  <si>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</si>
  <si>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</si>
  <si>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</si>
  <si>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</si>
  <si>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</si>
  <si>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</si>
  <si>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</si>
  <si>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</si>
  <si>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</si>
  <si>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</si>
  <si>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</si>
  <si>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</si>
  <si>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</si>
  <si>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</si>
  <si>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</si>
  <si>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</si>
  <si>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</si>
  <si>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</si>
  <si>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</si>
  <si>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</si>
  <si>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</si>
  <si>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</si>
  <si>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</si>
  <si>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</si>
  <si>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</si>
  <si>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</si>
  <si>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</si>
  <si>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</si>
  <si>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</si>
  <si>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</si>
  <si>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</si>
  <si>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</si>
  <si>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</si>
  <si>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</si>
  <si>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</si>
  <si>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</si>
  <si>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</si>
  <si>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</si>
  <si>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</si>
  <si>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</si>
  <si>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</si>
  <si>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</si>
  <si>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</si>
  <si>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</si>
  <si>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</si>
  <si>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</si>
  <si>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</si>
  <si>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</si>
  <si>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</si>
  <si>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</si>
  <si>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</si>
  <si>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</si>
  <si>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</si>
  <si>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</si>
  <si>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</si>
  <si>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</si>
  <si>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</si>
  <si>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</si>
  <si>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</si>
  <si>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</si>
  <si>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</si>
  <si>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</si>
  <si>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</si>
  <si>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</si>
  <si>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</si>
  <si>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</si>
  <si>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</si>
  <si>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</si>
  <si>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</si>
  <si>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</si>
  <si>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</si>
  <si>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</si>
  <si>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</si>
  <si>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</si>
  <si>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</si>
  <si>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</si>
  <si>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</si>
  <si>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</si>
  <si>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</si>
  <si>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</si>
  <si>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</si>
  <si>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</si>
  <si>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</si>
  <si>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</si>
  <si>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</si>
  <si>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</si>
  <si>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</si>
  <si>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</si>
  <si>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</si>
  <si>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</si>
  <si>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</si>
  <si>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</si>
  <si>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</si>
  <si>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</si>
  <si>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</si>
  <si>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</si>
  <si>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</si>
  <si>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</si>
  <si>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</si>
  <si>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</si>
  <si>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</si>
  <si>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</si>
  <si>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</si>
  <si>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</si>
  <si>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</si>
  <si>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</si>
  <si>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</si>
  <si>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</si>
  <si>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</si>
  <si>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</si>
  <si>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</si>
  <si>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</si>
  <si>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</si>
  <si>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</si>
  <si>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</si>
  <si>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</si>
  <si>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</si>
  <si>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</si>
  <si>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</si>
  <si>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</si>
  <si>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</si>
  <si>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</si>
  <si>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</si>
  <si>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</si>
  <si>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</si>
  <si>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</si>
  <si>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</si>
  <si>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</si>
  <si>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</si>
  <si>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</si>
  <si>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</si>
  <si>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</si>
  <si>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</si>
  <si>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</si>
  <si>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</si>
  <si>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</si>
  <si>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</si>
  <si>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</si>
  <si>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</si>
  <si>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</si>
  <si>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</si>
  <si>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</si>
  <si>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</si>
  <si>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</si>
  <si>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</si>
  <si>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</si>
  <si>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</si>
  <si>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</si>
  <si>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</si>
  <si>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</si>
  <si>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</si>
  <si>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</si>
  <si>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</si>
  <si>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</si>
  <si>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</si>
  <si>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</si>
  <si>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</si>
  <si>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</si>
  <si>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</si>
  <si>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</si>
  <si>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</si>
  <si>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</si>
  <si>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</si>
  <si>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</si>
  <si>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</si>
  <si>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</si>
  <si>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</si>
  <si>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</si>
  <si>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</si>
  <si>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</si>
  <si>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</si>
  <si>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</si>
  <si>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</si>
  <si>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</si>
  <si>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</si>
  <si>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</si>
  <si>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</si>
  <si>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</si>
  <si>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</si>
  <si>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</si>
  <si>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</si>
  <si>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</si>
  <si>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</si>
  <si>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</si>
  <si>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</si>
  <si>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</si>
  <si>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</si>
  <si>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</si>
  <si>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</si>
  <si>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</si>
  <si>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</si>
  <si>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</si>
  <si>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</si>
  <si>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</si>
  <si>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</si>
  <si>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</si>
  <si>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</si>
  <si>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</si>
  <si>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</si>
  <si>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</si>
  <si>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</si>
  <si>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</si>
  <si>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</si>
  <si>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</si>
  <si>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</si>
  <si>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</si>
  <si>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</si>
  <si>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</si>
  <si>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</si>
  <si>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</si>
  <si>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</si>
  <si>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</si>
  <si>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</si>
  <si>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</si>
  <si>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</si>
  <si>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</si>
  <si>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</si>
  <si>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</si>
  <si>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</si>
  <si>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</si>
  <si>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</si>
  <si>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</si>
  <si>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</si>
  <si>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</si>
  <si>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</si>
  <si>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</si>
  <si>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</si>
  <si>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</si>
  <si>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</si>
  <si>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</si>
  <si>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</si>
  <si>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</si>
  <si>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</si>
  <si>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</si>
  <si>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</si>
  <si>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</si>
  <si>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</si>
  <si>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</si>
  <si>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</si>
  <si>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</si>
  <si>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</si>
  <si>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</si>
  <si>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</si>
  <si>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</si>
  <si>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</si>
  <si>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</si>
  <si>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</si>
  <si>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</si>
  <si>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</si>
  <si>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</si>
  <si>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</si>
  <si>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</si>
  <si>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</si>
  <si>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</si>
  <si>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</si>
  <si>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</si>
  <si>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</si>
  <si>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</si>
  <si>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</si>
  <si>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</si>
  <si>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</si>
  <si>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</si>
  <si>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</si>
  <si>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</si>
  <si>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</si>
  <si>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</si>
  <si>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</si>
  <si>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</si>
  <si>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</si>
  <si>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</si>
  <si>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</si>
  <si>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</si>
  <si>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</si>
  <si>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</si>
  <si>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</si>
  <si>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</si>
  <si>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</si>
  <si>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</si>
  <si>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</si>
  <si>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</si>
  <si>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</si>
  <si>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</si>
  <si>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</si>
  <si>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</si>
  <si>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</si>
  <si>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</si>
  <si>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</si>
  <si>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</si>
  <si>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</si>
  <si>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</si>
  <si>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</si>
  <si>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</si>
  <si>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</si>
  <si>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</si>
  <si>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</si>
  <si>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</si>
  <si>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</si>
  <si>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</si>
  <si>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</si>
  <si>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</si>
  <si>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</si>
  <si>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</si>
  <si>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</si>
  <si>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</si>
  <si>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</si>
  <si>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</si>
  <si>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</si>
  <si>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</si>
  <si>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</si>
  <si>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</si>
  <si>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</si>
  <si>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</si>
  <si>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</si>
  <si>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</si>
  <si>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</si>
  <si>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</si>
  <si>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</si>
  <si>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</si>
  <si>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</si>
  <si>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</si>
  <si>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</si>
  <si>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</si>
  <si>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</si>
  <si>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</si>
  <si>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</si>
  <si>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</si>
  <si>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</si>
  <si>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</si>
  <si>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</si>
  <si>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</si>
  <si>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</si>
  <si>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</si>
  <si>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</si>
  <si>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</si>
  <si>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</si>
  <si>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</si>
  <si>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</si>
  <si>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</si>
  <si>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</si>
  <si>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</si>
  <si>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</si>
  <si>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</si>
  <si>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</si>
  <si>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</si>
  <si>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</si>
  <si>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</si>
  <si>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</si>
  <si>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</si>
  <si>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</si>
  <si>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</si>
  <si>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</si>
  <si>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</si>
  <si>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</si>
  <si>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</si>
  <si>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</si>
  <si>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</si>
  <si>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</si>
  <si>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</si>
  <si>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</si>
  <si>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</si>
  <si>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</si>
  <si>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</si>
  <si>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</si>
  <si>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</si>
  <si>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</si>
  <si>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</si>
  <si>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</si>
  <si>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</si>
  <si>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</si>
  <si>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</si>
  <si>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</si>
  <si>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</si>
  <si>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</si>
  <si>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</si>
  <si>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</si>
  <si>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</si>
  <si>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</si>
  <si>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</si>
  <si>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</si>
  <si>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</si>
  <si>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</si>
  <si>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</si>
  <si>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</si>
  <si>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</si>
  <si>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</si>
  <si>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</si>
  <si>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</si>
  <si>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</si>
  <si>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</si>
  <si>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</si>
  <si>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</si>
  <si>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</si>
  <si>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</si>
  <si>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</si>
  <si>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</si>
  <si>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</si>
  <si>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</si>
  <si>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</si>
  <si>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</si>
  <si>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</si>
  <si>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</si>
  <si>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</si>
  <si>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</si>
  <si>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</si>
  <si>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</si>
  <si>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</si>
  <si>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</si>
  <si>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</si>
  <si>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</si>
  <si>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</si>
  <si>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</si>
  <si>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</si>
  <si>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</si>
  <si>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</si>
  <si>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</si>
  <si>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</si>
  <si>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</si>
  <si>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</si>
  <si>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</si>
  <si>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</si>
  <si>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</si>
  <si>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</si>
  <si>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</si>
  <si>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</si>
  <si>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</si>
  <si>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</si>
  <si>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</si>
  <si>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</si>
  <si>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</si>
  <si>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</si>
  <si>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</si>
  <si>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</si>
  <si>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</si>
  <si>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</si>
  <si>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</si>
  <si>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</si>
  <si>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</si>
  <si>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</si>
  <si>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</si>
  <si>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</si>
  <si>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</si>
  <si>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</si>
  <si>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</si>
  <si>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</si>
  <si>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</si>
  <si>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</si>
  <si>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</si>
  <si>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</si>
  <si>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</si>
  <si>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</si>
  <si>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</si>
  <si>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</si>
  <si>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</si>
  <si>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</si>
  <si>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</si>
  <si>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</si>
  <si>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</si>
  <si>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</si>
  <si>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</si>
  <si>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</si>
  <si>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</si>
  <si>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</si>
  <si>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</si>
  <si>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</si>
  <si>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</si>
  <si>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</si>
  <si>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</si>
  <si>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</si>
  <si>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</si>
  <si>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</si>
  <si>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</si>
  <si>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</si>
  <si>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</si>
  <si>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</si>
  <si>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</si>
  <si>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</si>
  <si>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</si>
  <si>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</si>
  <si>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</si>
  <si>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</si>
  <si>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</si>
  <si>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</si>
  <si>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</si>
  <si>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</si>
  <si>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</si>
  <si>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</si>
  <si>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</si>
  <si>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</si>
  <si>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</si>
  <si>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</si>
  <si>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</si>
  <si>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</si>
  <si>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</si>
  <si>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</si>
  <si>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</si>
  <si>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</si>
  <si>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</si>
  <si>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</si>
  <si>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</si>
  <si>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</si>
  <si>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</si>
  <si>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</si>
  <si>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</si>
  <si>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</si>
  <si>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</si>
  <si>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</si>
  <si>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</si>
  <si>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</si>
  <si>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</si>
  <si>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</si>
  <si>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</si>
  <si>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</si>
  <si>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</si>
  <si>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</si>
  <si>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</si>
  <si>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</si>
  <si>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</si>
  <si>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</si>
  <si>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</si>
  <si>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</si>
  <si>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</si>
  <si>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</si>
  <si>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</si>
  <si>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</si>
  <si>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</si>
  <si>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</si>
  <si>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</si>
  <si>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</si>
  <si>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</si>
  <si>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</si>
  <si>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</si>
  <si>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</si>
  <si>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</si>
  <si>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</si>
  <si>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</si>
  <si>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</si>
  <si>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</si>
  <si>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</si>
  <si>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</si>
  <si>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</si>
  <si>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</si>
  <si>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</si>
  <si>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</si>
  <si>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</si>
  <si>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</si>
  <si>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</si>
  <si>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</si>
  <si>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</si>
  <si>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</si>
  <si>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</si>
  <si>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</si>
  <si>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</si>
  <si>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</si>
  <si>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</si>
  <si>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</si>
  <si>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</si>
  <si>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</si>
  <si>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</si>
  <si>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</si>
  <si>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</si>
  <si>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</si>
  <si>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</si>
  <si>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</si>
  <si>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</si>
  <si>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</si>
  <si>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</si>
  <si>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</si>
  <si>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</si>
  <si>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</si>
  <si>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</si>
  <si>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</si>
  <si>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</si>
  <si>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</si>
  <si>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</si>
  <si>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</si>
  <si>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</si>
  <si>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</si>
  <si>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</si>
  <si>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</si>
  <si>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</si>
  <si>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</si>
  <si>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</si>
  <si>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</si>
  <si>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</si>
  <si>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</si>
  <si>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</si>
  <si>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</si>
  <si>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</si>
  <si>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</si>
  <si>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</si>
  <si>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</si>
  <si>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</si>
  <si>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</si>
  <si>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</si>
  <si>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</si>
  <si>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</si>
  <si>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</si>
  <si>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</si>
  <si>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</si>
  <si>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</si>
  <si>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</si>
  <si>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</si>
  <si>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</si>
  <si>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</si>
  <si>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</si>
  <si>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</si>
  <si>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</si>
  <si>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</si>
  <si>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</si>
  <si>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</si>
  <si>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</si>
  <si>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</si>
  <si>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</si>
  <si>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</si>
  <si>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</si>
  <si>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</si>
  <si>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</si>
  <si>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</si>
  <si>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</si>
  <si>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</si>
  <si>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</si>
  <si>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</si>
  <si>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</si>
  <si>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</si>
  <si>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</si>
  <si>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</si>
  <si>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</si>
  <si>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</si>
  <si>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</si>
  <si>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</si>
  <si>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</si>
  <si>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</si>
  <si>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</si>
  <si>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</si>
  <si>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</si>
  <si>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</si>
  <si>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</si>
  <si>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</si>
  <si>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</si>
  <si>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</si>
  <si>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</si>
  <si>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</si>
  <si>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</si>
  <si>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</si>
  <si>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</si>
  <si>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</si>
  <si>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</si>
  <si>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</si>
  <si>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</si>
  <si>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</si>
  <si>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</si>
  <si>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</si>
  <si>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</si>
  <si>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</si>
  <si>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</si>
  <si>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</si>
  <si>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</si>
  <si>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</si>
  <si>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</si>
  <si>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</si>
  <si>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</si>
  <si>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</si>
  <si>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</si>
  <si>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</si>
  <si>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</si>
  <si>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</si>
  <si>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</si>
  <si>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</si>
  <si>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</si>
  <si>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</si>
  <si>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</si>
  <si>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</si>
  <si>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</si>
  <si>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</si>
  <si>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</si>
  <si>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</si>
  <si>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</si>
  <si>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</si>
  <si>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</si>
  <si>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</si>
  <si>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</si>
  <si>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</si>
  <si>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</si>
  <si>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</si>
  <si>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</si>
  <si>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</si>
  <si>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</si>
  <si>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</si>
  <si>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</si>
  <si>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</si>
  <si>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</si>
  <si>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</si>
  <si>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</si>
  <si>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</si>
  <si>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</si>
  <si>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</si>
  <si>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</si>
  <si>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</si>
  <si>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</si>
  <si>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</si>
  <si>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</si>
  <si>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</si>
  <si>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</si>
  <si>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</si>
  <si>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</si>
  <si>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</si>
  <si>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</si>
  <si>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</si>
  <si>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</si>
  <si>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</si>
  <si>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</si>
  <si>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</si>
  <si>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</si>
  <si>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</si>
  <si>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</si>
  <si>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</si>
  <si>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</si>
  <si>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</si>
  <si>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</si>
  <si>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</si>
  <si>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</si>
  <si>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</si>
  <si>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</si>
  <si>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</si>
  <si>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</si>
  <si>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</si>
  <si>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</si>
  <si>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</si>
  <si>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</si>
  <si>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</si>
  <si>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</si>
  <si>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</si>
  <si>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</si>
  <si>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</si>
  <si>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</si>
  <si>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</si>
  <si>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</si>
  <si>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</si>
  <si>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</si>
  <si>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</si>
  <si>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</si>
  <si>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</si>
  <si>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</si>
  <si>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</si>
  <si>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</si>
  <si>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</si>
  <si>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</si>
  <si>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</si>
  <si>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</si>
  <si>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</si>
  <si>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</si>
  <si>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</si>
  <si>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</si>
  <si>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</si>
  <si>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</si>
  <si>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</si>
  <si>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</si>
  <si>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</si>
  <si>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</si>
  <si>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</si>
  <si>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</si>
  <si>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</si>
  <si>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</si>
  <si>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</si>
  <si>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</si>
  <si>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</si>
  <si>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</si>
  <si>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</si>
  <si>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</si>
  <si>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</si>
  <si>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</si>
  <si>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</si>
  <si>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</si>
  <si>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</si>
  <si>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</si>
  <si>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</si>
  <si>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</si>
  <si>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</si>
  <si>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</si>
  <si>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</si>
  <si>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</si>
  <si>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</si>
  <si>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</si>
  <si>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</si>
  <si>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</si>
  <si>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</si>
  <si>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</si>
  <si>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</si>
  <si>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</si>
  <si>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</si>
  <si>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</si>
  <si>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</si>
  <si>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</si>
  <si>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</si>
  <si>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</si>
  <si>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</si>
  <si>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</si>
  <si>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</si>
  <si>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</si>
  <si>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</si>
  <si>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</si>
  <si>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</si>
  <si>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</si>
  <si>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</si>
  <si>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</si>
  <si>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</si>
  <si>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</si>
  <si>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</si>
  <si>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</si>
  <si>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</si>
  <si>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</si>
  <si>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</si>
  <si>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</si>
  <si>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</si>
  <si>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</si>
  <si>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</si>
  <si>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</si>
  <si>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</si>
  <si>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</si>
  <si>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</si>
  <si>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</si>
  <si>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</si>
  <si>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</si>
  <si>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</si>
  <si>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</si>
  <si>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</si>
  <si>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</si>
  <si>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</si>
  <si>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</si>
  <si>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</si>
  <si>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</si>
  <si>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</si>
  <si>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</si>
  <si>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</si>
  <si>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</si>
  <si>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</si>
  <si>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</si>
  <si>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</si>
  <si>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</si>
  <si>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</si>
  <si>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</si>
  <si>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</si>
  <si>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</si>
  <si>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</si>
  <si>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</si>
  <si>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</si>
  <si>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</si>
  <si>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</si>
  <si>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</si>
  <si>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</si>
  <si>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</si>
  <si>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</si>
  <si>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</si>
  <si>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</si>
  <si>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</si>
  <si>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</si>
  <si>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</si>
  <si>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</si>
  <si>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</si>
  <si>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</si>
  <si>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</si>
  <si>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</si>
  <si>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</si>
  <si>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</si>
  <si>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</si>
  <si>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</si>
  <si>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</si>
  <si>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</si>
  <si>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</si>
  <si>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</si>
  <si>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</si>
  <si>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</si>
  <si>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</si>
  <si>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</si>
  <si>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</si>
  <si>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</si>
  <si>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</si>
  <si>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</si>
  <si>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</si>
  <si>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</si>
  <si>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</si>
  <si>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</si>
  <si>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</si>
  <si>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</si>
  <si>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</si>
  <si>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</si>
  <si>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</si>
  <si>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</si>
  <si>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</si>
  <si>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</si>
  <si>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</si>
  <si>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</si>
  <si>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</si>
  <si>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</si>
  <si>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</si>
  <si>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</si>
  <si>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</si>
  <si>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</si>
  <si>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</si>
  <si>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</si>
  <si>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</si>
  <si>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</si>
  <si>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</si>
  <si>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</si>
  <si>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</si>
  <si>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</si>
  <si>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</si>
  <si>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</si>
  <si>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</si>
  <si>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</si>
  <si>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</si>
  <si>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</si>
  <si>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</si>
  <si>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</si>
  <si>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</si>
  <si>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</si>
  <si>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</si>
  <si>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</si>
  <si>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</si>
  <si>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</si>
  <si>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</si>
  <si>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</si>
  <si>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</si>
  <si>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</si>
  <si>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</si>
  <si>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</si>
  <si>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</si>
  <si>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</si>
  <si>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</si>
  <si>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</si>
  <si>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</si>
  <si>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</si>
  <si>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</si>
  <si>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</si>
  <si>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</si>
  <si>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</si>
  <si>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</si>
  <si>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</si>
  <si>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</si>
  <si>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</si>
  <si>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</si>
  <si>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</si>
  <si>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</si>
  <si>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</si>
  <si>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</si>
  <si>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</si>
  <si>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</si>
  <si>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</si>
  <si>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</si>
  <si>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</si>
  <si>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</si>
  <si>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</si>
  <si>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</si>
  <si>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</si>
  <si>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</si>
  <si>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</si>
  <si>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</si>
  <si>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</si>
  <si>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</si>
  <si>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</si>
  <si>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</si>
  <si>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</si>
  <si>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</si>
  <si>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</si>
  <si>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</si>
  <si>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</si>
  <si>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</si>
  <si>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</si>
  <si>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</si>
  <si>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</si>
  <si>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</si>
  <si>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</si>
  <si>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</si>
  <si>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</si>
  <si>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</si>
  <si>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</si>
  <si>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</si>
  <si>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</si>
  <si>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</si>
  <si>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</si>
  <si>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</si>
  <si>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</si>
  <si>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</si>
  <si>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</si>
  <si>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</si>
  <si>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</si>
  <si>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</si>
  <si>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</si>
  <si>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</si>
  <si>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</si>
  <si>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</si>
  <si>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</si>
  <si>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</si>
  <si>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</si>
  <si>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</si>
  <si>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</si>
  <si>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</si>
  <si>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</si>
  <si>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</si>
  <si>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</si>
  <si>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</si>
  <si>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</si>
  <si>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</si>
  <si>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</si>
  <si>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</si>
  <si>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</si>
  <si>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</si>
  <si>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</si>
  <si>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</si>
  <si>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</si>
  <si>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</si>
  <si>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</si>
  <si>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</si>
  <si>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</si>
  <si>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</si>
  <si>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</si>
  <si>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</si>
  <si>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</si>
  <si>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</si>
  <si>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</si>
  <si>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</si>
  <si>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</si>
  <si>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</si>
  <si>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</si>
  <si>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</si>
  <si>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</si>
  <si>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</si>
  <si>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</si>
  <si>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</si>
  <si>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</si>
  <si>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</si>
  <si>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</si>
  <si>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</si>
  <si>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</si>
  <si>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</si>
  <si>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</si>
  <si>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</si>
  <si>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</si>
  <si>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</si>
  <si>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</si>
  <si>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</si>
  <si>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</si>
  <si>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</si>
  <si>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</si>
  <si>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</si>
  <si>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</si>
  <si>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</si>
  <si>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</si>
  <si>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</si>
  <si>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</si>
  <si>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</si>
  <si>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</si>
  <si>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</si>
  <si>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</si>
  <si>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</si>
  <si>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</si>
  <si>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</si>
  <si>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</si>
  <si>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</si>
  <si>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</si>
  <si>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</si>
  <si>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</si>
  <si>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</si>
  <si>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</si>
  <si>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</si>
  <si>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</si>
  <si>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</si>
  <si>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</si>
  <si>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</si>
  <si>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</si>
  <si>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</si>
  <si>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</si>
  <si>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</si>
  <si>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</si>
  <si>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</si>
  <si>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</si>
  <si>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</si>
  <si>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</si>
  <si>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</si>
  <si>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</si>
  <si>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</si>
  <si>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</si>
  <si>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</si>
  <si>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</si>
  <si>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</si>
  <si>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</si>
  <si>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</si>
  <si>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</si>
  <si>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</si>
  <si>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</si>
  <si>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</si>
  <si>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</si>
  <si>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</si>
  <si>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</si>
  <si>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</si>
  <si>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</si>
  <si>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</si>
  <si>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</si>
  <si>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</si>
  <si>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</si>
  <si>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</si>
  <si>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</si>
  <si>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</si>
  <si>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</si>
  <si>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</si>
  <si>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</si>
  <si>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</si>
  <si>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</si>
  <si>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</si>
  <si>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</si>
  <si>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</si>
  <si>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</si>
  <si>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</si>
  <si>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</si>
  <si>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</si>
  <si>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</si>
  <si>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</si>
  <si>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</si>
  <si>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</si>
  <si>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</si>
  <si>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</si>
  <si>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</si>
  <si>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</si>
  <si>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</si>
  <si>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</si>
  <si>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</si>
  <si>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</si>
  <si>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</si>
  <si>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</si>
  <si>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</si>
  <si>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</si>
  <si>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</si>
  <si>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</si>
  <si>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</si>
  <si>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</si>
  <si>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</si>
  <si>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</si>
  <si>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</si>
  <si>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</si>
  <si>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</si>
  <si>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</si>
  <si>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</si>
  <si>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</si>
  <si>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</si>
  <si>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</si>
  <si>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</si>
  <si>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</si>
  <si>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</si>
  <si>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</si>
  <si>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</si>
  <si>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</si>
  <si>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</si>
  <si>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</si>
  <si>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</si>
  <si>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</si>
  <si>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</si>
  <si>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</si>
  <si>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</si>
  <si>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</si>
  <si>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</si>
  <si>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</si>
  <si>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</si>
  <si>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</si>
  <si>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</si>
  <si>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</si>
  <si>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</si>
  <si>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</si>
  <si>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</si>
  <si>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</si>
  <si>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</si>
  <si>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</si>
  <si>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</si>
  <si>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</si>
  <si>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</si>
  <si>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</si>
  <si>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</si>
  <si>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</si>
  <si>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</si>
  <si>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</si>
  <si>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</si>
  <si>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</si>
  <si>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</si>
  <si>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</si>
  <si>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</si>
  <si>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</si>
  <si>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</si>
  <si>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</si>
  <si>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</si>
  <si>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</si>
  <si>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</si>
  <si>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</si>
  <si>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</si>
  <si>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</si>
  <si>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</si>
  <si>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</si>
  <si>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</si>
  <si>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</si>
  <si>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</si>
  <si>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</si>
  <si>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</si>
  <si>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</si>
  <si>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</si>
  <si>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</si>
  <si>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</si>
  <si>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</si>
  <si>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</si>
  <si>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</si>
  <si>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</si>
  <si>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</si>
  <si>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</si>
  <si>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</si>
  <si>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</si>
  <si>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</si>
  <si>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</si>
  <si>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</si>
  <si>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</si>
  <si>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</si>
  <si>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</si>
  <si>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</si>
  <si>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</si>
  <si>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</si>
  <si>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</si>
  <si>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</si>
  <si>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</si>
  <si>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</si>
  <si>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</si>
  <si>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</si>
  <si>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</si>
  <si>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</si>
  <si>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</si>
  <si>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</si>
  <si>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</si>
  <si>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</si>
  <si>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</si>
  <si>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</si>
  <si>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</si>
  <si>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</si>
  <si>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</si>
  <si>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</si>
  <si>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</si>
  <si>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</si>
  <si>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</si>
  <si>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</si>
  <si>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</si>
  <si>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</si>
  <si>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</si>
  <si>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</si>
  <si>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</si>
  <si>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</si>
  <si>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</si>
  <si>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</si>
  <si>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</si>
  <si>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</si>
  <si>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</si>
  <si>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</si>
  <si>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</si>
  <si>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</si>
  <si>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</si>
  <si>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</si>
  <si>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</si>
  <si>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</si>
  <si>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</si>
  <si>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</si>
  <si>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</si>
  <si>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</si>
  <si>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</si>
  <si>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</si>
  <si>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</si>
  <si>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</si>
  <si>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</si>
  <si>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</si>
  <si>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</si>
  <si>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</si>
  <si>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</si>
  <si>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</si>
  <si>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</si>
  <si>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</si>
  <si>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</si>
  <si>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</si>
  <si>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</si>
  <si>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</si>
  <si>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</si>
  <si>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</si>
  <si>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</si>
  <si>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</si>
  <si>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</si>
  <si>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</si>
  <si>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</si>
  <si>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</si>
  <si>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</si>
  <si>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</si>
  <si>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</si>
  <si>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</si>
  <si>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</si>
  <si>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</si>
  <si>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</si>
  <si>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</si>
  <si>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</si>
  <si>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</si>
  <si>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</si>
  <si>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</si>
  <si>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</si>
  <si>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</si>
  <si>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</si>
  <si>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</si>
  <si>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</si>
  <si>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</si>
  <si>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</si>
  <si>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</si>
  <si>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</si>
  <si>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</si>
  <si>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</si>
  <si>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</si>
  <si>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</si>
  <si>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</si>
  <si>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</si>
  <si>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</si>
  <si>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</si>
  <si>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</si>
  <si>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</si>
  <si>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</si>
  <si>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</si>
  <si>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</si>
  <si>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</si>
  <si>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</si>
  <si>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</si>
  <si>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</si>
  <si>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</si>
  <si>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</si>
  <si>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</si>
  <si>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</si>
  <si>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</si>
  <si>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</si>
  <si>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</si>
  <si>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</si>
  <si>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</si>
  <si>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</si>
  <si>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</si>
  <si>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</si>
  <si>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</si>
  <si>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</si>
  <si>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</si>
  <si>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</si>
  <si>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</si>
  <si>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</si>
  <si>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</si>
  <si>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</si>
  <si>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</si>
  <si>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</si>
  <si>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</si>
  <si>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</si>
  <si>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</si>
  <si>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</si>
  <si>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</si>
  <si>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</si>
  <si>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</si>
  <si>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</si>
  <si>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</si>
  <si>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</si>
  <si>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</si>
  <si>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</si>
  <si>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</si>
  <si>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</si>
  <si>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</si>
  <si>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</si>
  <si>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</si>
  <si>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</si>
  <si>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</si>
  <si>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</si>
  <si>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</si>
  <si>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</si>
  <si>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</si>
  <si>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</si>
  <si>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</si>
  <si>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</si>
  <si>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</si>
  <si>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</si>
  <si>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</si>
  <si>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</si>
  <si>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</si>
  <si>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</si>
  <si>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</si>
  <si>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</si>
  <si>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</si>
  <si>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</si>
  <si>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</si>
  <si>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</si>
  <si>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</si>
  <si>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</si>
  <si>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</si>
  <si>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</si>
  <si>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</si>
  <si>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</si>
  <si>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</si>
  <si>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</si>
  <si>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</si>
  <si>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</si>
  <si>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</si>
  <si>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</si>
  <si>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</si>
  <si>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</si>
  <si>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</si>
  <si>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</si>
  <si>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</si>
  <si>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</si>
  <si>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</si>
  <si>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</si>
  <si>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</si>
  <si>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</si>
  <si>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</si>
  <si>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</si>
  <si>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</si>
  <si>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</si>
  <si>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</si>
  <si>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</si>
  <si>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</si>
  <si>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</si>
  <si>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</si>
  <si>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</si>
  <si>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</si>
  <si>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</si>
  <si>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</si>
  <si>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</si>
  <si>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</si>
  <si>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</si>
  <si>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</si>
  <si>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</si>
  <si>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</si>
  <si>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</si>
  <si>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</si>
  <si>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</si>
  <si>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</si>
  <si>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</si>
  <si>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</si>
  <si>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</si>
  <si>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</si>
  <si>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</si>
  <si>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</si>
  <si>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</si>
  <si>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</si>
  <si>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</si>
  <si>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</si>
  <si>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</si>
  <si>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</si>
  <si>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</si>
  <si>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</si>
  <si>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</si>
  <si>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</si>
  <si>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</si>
  <si>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</si>
  <si>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</si>
  <si>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</si>
  <si>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</si>
  <si>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</si>
  <si>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</si>
  <si>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</si>
  <si>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</si>
  <si>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</si>
  <si>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</si>
  <si>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</si>
  <si>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</si>
  <si>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</si>
  <si>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</si>
  <si>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</si>
  <si>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</si>
  <si>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</si>
  <si>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</si>
  <si>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</si>
  <si>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</si>
  <si>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</si>
  <si>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</si>
  <si>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</si>
  <si>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</si>
  <si>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</si>
  <si>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</si>
  <si>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</si>
  <si>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</si>
  <si>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</si>
  <si>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</si>
  <si>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</si>
  <si>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</si>
  <si>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</si>
  <si>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</si>
  <si>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</si>
  <si>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</si>
  <si>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</si>
  <si>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</si>
  <si>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</si>
  <si>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</si>
  <si>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</si>
  <si>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</si>
  <si>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</si>
  <si>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</si>
  <si>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</si>
  <si>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</si>
  <si>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</si>
  <si>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</si>
  <si>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</si>
  <si>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</si>
  <si>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</si>
  <si>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</si>
  <si>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</si>
  <si>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</si>
  <si>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</si>
  <si>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</si>
  <si>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</si>
  <si>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</si>
  <si>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</si>
  <si>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</si>
  <si>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</si>
  <si>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</si>
  <si>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</si>
  <si>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</si>
  <si>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</si>
  <si>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</si>
  <si>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</si>
  <si>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</si>
  <si>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</si>
  <si>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</si>
  <si>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</si>
  <si>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</si>
  <si>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</si>
  <si>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</si>
  <si>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</si>
  <si>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</si>
  <si>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</si>
  <si>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</si>
  <si>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</si>
  <si>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</si>
  <si>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</si>
  <si>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</si>
  <si>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</si>
  <si>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</si>
  <si>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</si>
  <si>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</si>
  <si>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</si>
  <si>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</si>
  <si>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</si>
  <si>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</si>
  <si>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</si>
  <si>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</si>
  <si>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</si>
  <si>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</si>
  <si>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</si>
  <si>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</si>
  <si>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</si>
  <si>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</si>
  <si>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</si>
  <si>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</si>
  <si>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</si>
  <si>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</si>
  <si>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</si>
  <si>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</si>
  <si>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</si>
  <si>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</si>
  <si>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</si>
  <si>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</si>
  <si>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</si>
  <si>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</si>
  <si>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</si>
  <si>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</si>
  <si>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</si>
  <si>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</si>
  <si>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</si>
  <si>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</si>
  <si>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</si>
  <si>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</si>
  <si>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</si>
  <si>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</si>
  <si>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</si>
  <si>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</si>
  <si>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</si>
  <si>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</si>
  <si>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</si>
  <si>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</si>
  <si>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</si>
  <si>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</si>
  <si>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</si>
  <si>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</si>
  <si>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</si>
  <si>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</si>
  <si>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</si>
  <si>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</si>
  <si>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</si>
  <si>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</si>
  <si>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</si>
  <si>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</si>
  <si>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</si>
  <si>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</si>
  <si>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</si>
  <si>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</si>
  <si>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</si>
  <si>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</si>
  <si>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</si>
  <si>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</si>
  <si>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</si>
  <si>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</si>
  <si>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</si>
  <si>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</si>
  <si>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</si>
  <si>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</si>
  <si>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</si>
  <si>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</si>
  <si>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</si>
  <si>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</si>
  <si>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</si>
  <si>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</si>
  <si>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</si>
  <si>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</si>
  <si>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</si>
  <si>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</si>
  <si>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</si>
  <si>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</si>
  <si>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</si>
  <si>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</si>
  <si>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</si>
  <si>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</si>
  <si>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</si>
  <si>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</si>
  <si>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</si>
  <si>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</si>
  <si>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</si>
  <si>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</si>
  <si>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</si>
  <si>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</si>
  <si>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</si>
  <si>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</si>
  <si>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</si>
  <si>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</si>
  <si>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</si>
  <si>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</si>
  <si>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</si>
  <si>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</si>
  <si>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</si>
  <si>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</si>
  <si>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</si>
  <si>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</si>
  <si>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</si>
  <si>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</si>
  <si>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</si>
  <si>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</si>
  <si>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</si>
  <si>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</si>
  <si>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</si>
  <si>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</si>
  <si>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</si>
  <si>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</si>
  <si>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</si>
  <si>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</si>
  <si>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</si>
  <si>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</si>
  <si>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</si>
  <si>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</si>
  <si>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</si>
  <si>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</si>
  <si>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</si>
  <si>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</si>
  <si>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</si>
  <si>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</si>
  <si>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</si>
  <si>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</si>
  <si>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</si>
  <si>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</si>
  <si>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</si>
  <si>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</si>
  <si>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</si>
  <si>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</si>
  <si>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</si>
  <si>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</si>
  <si>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</si>
  <si>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</si>
  <si>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</si>
  <si>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</si>
  <si>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</si>
  <si>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</si>
  <si>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</si>
  <si>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</si>
  <si>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</si>
  <si>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</si>
  <si>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</si>
  <si>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</si>
  <si>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</si>
  <si>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</si>
  <si>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</si>
  <si>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</si>
  <si>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</si>
  <si>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</si>
  <si>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</si>
  <si>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</si>
  <si>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</si>
  <si>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</si>
  <si>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</si>
  <si>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</si>
  <si>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</si>
  <si>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</si>
  <si>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</si>
  <si>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</si>
  <si>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</si>
  <si>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</si>
  <si>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</si>
  <si>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</si>
  <si>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</si>
  <si>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</si>
  <si>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</si>
  <si>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</si>
  <si>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</si>
  <si>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</si>
  <si>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</si>
  <si>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</si>
  <si>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</si>
  <si>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</si>
  <si>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</si>
  <si>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</si>
  <si>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</si>
  <si>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</si>
  <si>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</si>
  <si>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</si>
  <si>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</si>
  <si>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</si>
  <si>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</si>
  <si>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</si>
  <si>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</si>
  <si>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</si>
  <si>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</si>
  <si>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</si>
  <si>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</si>
  <si>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</si>
  <si>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</si>
  <si>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</si>
  <si>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</si>
  <si>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</si>
  <si>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</si>
  <si>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</si>
  <si>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</si>
  <si>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</si>
  <si>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</si>
  <si>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</si>
  <si>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</si>
  <si>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</si>
  <si>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</si>
  <si>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</si>
  <si>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</si>
  <si>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</si>
  <si>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</si>
  <si>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</si>
  <si>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</si>
  <si>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</si>
  <si>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</si>
  <si>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</si>
  <si>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</si>
  <si>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</si>
  <si>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</si>
  <si>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</si>
  <si>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</si>
  <si>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</si>
  <si>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</si>
  <si>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</si>
  <si>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</si>
  <si>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</si>
  <si>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</si>
  <si>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</si>
  <si>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</si>
  <si>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</si>
  <si>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</si>
  <si>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</si>
  <si>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</si>
  <si>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</si>
  <si>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</si>
  <si>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</si>
  <si>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</si>
  <si>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</si>
  <si>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</si>
  <si>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</si>
  <si>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</si>
  <si>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</si>
  <si>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</si>
  <si>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</si>
  <si>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</si>
  <si>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</si>
  <si>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</si>
  <si>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</si>
  <si>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</si>
  <si>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</si>
  <si>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</si>
  <si>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</si>
  <si>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</si>
  <si>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</si>
  <si>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</si>
  <si>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</si>
  <si>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</si>
  <si>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</si>
  <si>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</si>
  <si>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</si>
  <si>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</si>
  <si>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</si>
  <si>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</si>
  <si>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</si>
  <si>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</si>
  <si>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</si>
  <si>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</si>
  <si>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</si>
  <si>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</si>
  <si>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</si>
  <si>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</si>
  <si>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</si>
  <si>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</si>
  <si>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</si>
  <si>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</si>
  <si>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</si>
  <si>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</si>
  <si>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</si>
  <si>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</si>
  <si>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</si>
  <si>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</si>
  <si>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</si>
  <si>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</si>
  <si>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</si>
  <si>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</si>
  <si>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</si>
  <si>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</si>
  <si>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</si>
  <si>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</si>
  <si>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</si>
  <si>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</si>
  <si>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</si>
  <si>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</si>
  <si>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</si>
  <si>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</si>
  <si>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</si>
  <si>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</si>
  <si>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</si>
  <si>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</si>
  <si>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</si>
  <si>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</si>
  <si>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</si>
  <si>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</si>
  <si>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</si>
  <si>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</si>
  <si>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</si>
  <si>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</si>
  <si>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</si>
  <si>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</si>
  <si>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</si>
  <si>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</si>
  <si>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</si>
  <si>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</si>
  <si>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</si>
  <si>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</si>
  <si>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</si>
  <si>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</si>
  <si>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</si>
  <si>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</si>
  <si>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</si>
  <si>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</si>
  <si>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</si>
  <si>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</si>
  <si>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</si>
  <si>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</si>
  <si>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</si>
  <si>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</si>
  <si>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</si>
  <si>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</si>
  <si>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</si>
  <si>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</si>
  <si>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</si>
  <si>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</si>
  <si>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</si>
  <si>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</si>
  <si>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</si>
  <si>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</si>
  <si>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</si>
  <si>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</si>
  <si>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</si>
  <si>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</si>
  <si>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</si>
  <si>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</si>
  <si>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</si>
  <si>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</si>
  <si>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</si>
  <si>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</si>
  <si>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</si>
  <si>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</si>
  <si>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</si>
  <si>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</si>
  <si>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</si>
  <si>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</si>
  <si>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</si>
  <si>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</si>
  <si>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</si>
  <si>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</si>
  <si>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</si>
  <si>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</si>
  <si>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</si>
  <si>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</si>
  <si>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</si>
  <si>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</si>
  <si>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</si>
  <si>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</si>
  <si>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</si>
  <si>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</si>
  <si>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</si>
  <si>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</si>
  <si>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</si>
  <si>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</si>
  <si>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</si>
  <si>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</si>
  <si>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</si>
  <si>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</si>
  <si>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</si>
  <si>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</si>
  <si>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</si>
  <si>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</si>
  <si>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</si>
  <si>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</si>
  <si>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</si>
  <si>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</si>
  <si>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</si>
  <si>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</si>
  <si>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</si>
  <si>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</si>
  <si>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</si>
  <si>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</si>
  <si>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</si>
  <si>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</si>
  <si>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</si>
  <si>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</si>
  <si>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</si>
  <si>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</si>
  <si>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</si>
  <si>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</si>
  <si>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</si>
  <si>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</si>
  <si>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</si>
  <si>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</si>
  <si>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</si>
  <si>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</si>
  <si>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</si>
  <si>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</si>
  <si>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</si>
  <si>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</si>
  <si>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</si>
  <si>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</si>
  <si>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</si>
  <si>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</si>
  <si>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</si>
  <si>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</si>
  <si>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</si>
  <si>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</si>
  <si>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</si>
  <si>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</si>
  <si>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</si>
  <si>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</si>
  <si>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</si>
  <si>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</si>
  <si>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</si>
  <si>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</si>
  <si>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</si>
  <si>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</si>
  <si>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</si>
  <si>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</si>
  <si>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</si>
  <si>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</si>
  <si>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</si>
  <si>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</si>
  <si>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</si>
  <si>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</si>
  <si>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</si>
  <si>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</si>
  <si>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</si>
  <si>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</si>
  <si>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</si>
  <si>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</si>
  <si>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</si>
  <si>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</si>
  <si>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</si>
  <si>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</si>
  <si>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</si>
  <si>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</si>
  <si>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</si>
  <si>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</si>
  <si>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</si>
  <si>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</si>
  <si>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</si>
  <si>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</si>
  <si>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</si>
  <si>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</si>
  <si>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</si>
  <si>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</si>
  <si>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</si>
  <si>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</si>
  <si>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</si>
  <si>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</si>
  <si>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</si>
  <si>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</si>
  <si>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</si>
  <si>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</si>
  <si>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</si>
  <si>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</si>
  <si>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</si>
  <si>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</si>
  <si>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</si>
  <si>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</si>
  <si>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</si>
  <si>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</si>
  <si>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</si>
  <si>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</si>
  <si>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</si>
  <si>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</si>
  <si>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</si>
  <si>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</si>
  <si>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</si>
  <si>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</si>
  <si>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</si>
  <si>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</si>
  <si>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</si>
  <si>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</si>
  <si>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</si>
  <si>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</si>
  <si>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</si>
  <si>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</si>
  <si>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</si>
  <si>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</si>
  <si>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</si>
  <si>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</si>
  <si>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</si>
  <si>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</si>
  <si>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</si>
  <si>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</si>
  <si>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</si>
  <si>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</si>
  <si>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</si>
  <si>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</si>
  <si>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</si>
  <si>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</si>
  <si>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</si>
  <si>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</si>
  <si>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</si>
  <si>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</si>
  <si>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</si>
  <si>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</si>
  <si>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</si>
  <si>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</si>
  <si>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</si>
  <si>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</si>
  <si>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</si>
  <si>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</si>
  <si>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</si>
  <si>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</si>
  <si>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</si>
  <si>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</si>
  <si>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</si>
  <si>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</si>
  <si>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</si>
  <si>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</si>
  <si>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</si>
  <si>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</si>
  <si>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</si>
  <si>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</si>
  <si>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</si>
  <si>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</si>
  <si>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</si>
  <si>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</si>
  <si>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</si>
  <si>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</si>
  <si>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</si>
  <si>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</si>
  <si>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</si>
  <si>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</si>
  <si>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</si>
  <si>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</si>
  <si>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</si>
  <si>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</si>
  <si>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</si>
  <si>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</si>
  <si>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</si>
  <si>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</si>
  <si>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</si>
  <si>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</si>
  <si>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</si>
  <si>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</si>
  <si>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</si>
  <si>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</si>
  <si>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</si>
  <si>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</si>
  <si>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</si>
  <si>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</si>
  <si>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</si>
  <si>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</si>
  <si>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</si>
  <si>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</si>
  <si>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</si>
  <si>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</si>
  <si>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</si>
  <si>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</si>
  <si>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</si>
  <si>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</si>
  <si>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</si>
  <si>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</si>
  <si>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</si>
  <si>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</si>
  <si>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</si>
  <si>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</si>
  <si>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</si>
  <si>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</si>
  <si>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</si>
  <si>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</si>
  <si>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</si>
  <si>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</si>
  <si>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</si>
  <si>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</si>
  <si>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</si>
  <si>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</si>
  <si>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</si>
  <si>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</si>
  <si>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</si>
  <si>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</si>
  <si>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</si>
  <si>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</si>
  <si>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</si>
  <si>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</si>
  <si>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</si>
  <si>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</si>
  <si>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</si>
  <si>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</si>
  <si>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</si>
  <si>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</si>
  <si>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</si>
  <si>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</si>
  <si>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</si>
  <si>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</si>
  <si>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</si>
  <si>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</si>
  <si>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</si>
  <si>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</si>
  <si>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</si>
  <si>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</si>
  <si>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</si>
  <si>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</si>
  <si>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</si>
  <si>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</si>
  <si>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</si>
  <si>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</si>
  <si>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</si>
  <si>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</si>
  <si>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</si>
  <si>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</si>
  <si>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</si>
  <si>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</si>
  <si>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</si>
  <si>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</si>
  <si>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</si>
  <si>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</si>
  <si>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</si>
  <si>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</si>
  <si>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</si>
  <si>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</si>
  <si>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</si>
  <si>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</si>
  <si>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</si>
  <si>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</si>
  <si>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</si>
  <si>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</si>
  <si>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</si>
  <si>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</si>
  <si>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</si>
  <si>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</si>
  <si>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</si>
  <si>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</si>
  <si>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</si>
  <si>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</si>
  <si>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</si>
  <si>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</si>
  <si>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</si>
  <si>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</si>
  <si>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</si>
  <si>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</si>
  <si>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</si>
  <si>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</si>
  <si>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</si>
  <si>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</si>
  <si>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</si>
  <si>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</si>
  <si>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</si>
  <si>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</si>
  <si>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</si>
  <si>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</si>
  <si>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</si>
  <si>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</si>
  <si>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</si>
  <si>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</si>
  <si>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</si>
  <si>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</si>
  <si>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</si>
  <si>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</si>
  <si>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</si>
  <si>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</si>
  <si>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</si>
  <si>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</si>
  <si>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</si>
  <si>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</si>
  <si>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</si>
  <si>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</si>
  <si>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</si>
  <si>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</si>
  <si>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</si>
  <si>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</si>
  <si>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</si>
  <si>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</si>
  <si>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</si>
  <si>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</si>
  <si>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</si>
  <si>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</si>
  <si>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</si>
  <si>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</si>
  <si>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</si>
  <si>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</si>
  <si>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</si>
  <si>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</si>
  <si>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</si>
  <si>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</si>
  <si>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</si>
  <si>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</si>
  <si>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</si>
  <si>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</si>
  <si>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</si>
  <si>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</si>
  <si>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</si>
  <si>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</si>
  <si>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</si>
  <si>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</si>
  <si>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</si>
  <si>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</si>
  <si>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</si>
  <si>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</si>
  <si>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</si>
  <si>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</si>
  <si>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</si>
  <si>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</si>
  <si>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</si>
  <si>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</si>
  <si>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</si>
  <si>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</si>
  <si>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</si>
  <si>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</si>
  <si>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</si>
  <si>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</si>
  <si>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</si>
  <si>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</si>
  <si>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</si>
  <si>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</si>
  <si>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</si>
  <si>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</si>
  <si>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</si>
  <si>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</si>
  <si>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</si>
  <si>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</si>
  <si>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</si>
  <si>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</si>
  <si>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</si>
  <si>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</si>
  <si>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</si>
  <si>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</si>
  <si>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</si>
  <si>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</si>
  <si>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</si>
  <si>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</si>
  <si>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</si>
  <si>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</si>
  <si>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</si>
  <si>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</si>
  <si>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</si>
  <si>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</si>
  <si>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</si>
  <si>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</si>
  <si>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</si>
  <si>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</si>
  <si>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</si>
  <si>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</si>
  <si>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</si>
  <si>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</si>
  <si>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</si>
  <si>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</si>
  <si>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</si>
  <si>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</si>
  <si>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</si>
  <si>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</si>
  <si>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</si>
  <si>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</si>
  <si>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</si>
  <si>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</si>
  <si>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</si>
  <si>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</si>
  <si>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</si>
  <si>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</si>
  <si>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</si>
  <si>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</si>
  <si>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</si>
  <si>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</si>
  <si>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</si>
  <si>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</si>
  <si>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</si>
  <si>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</si>
  <si>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</si>
  <si>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</si>
  <si>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</si>
  <si>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</si>
  <si>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</si>
  <si>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</si>
  <si>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</si>
  <si>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</si>
  <si>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</si>
  <si>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</si>
  <si>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</si>
  <si>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</si>
  <si>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</si>
  <si>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</si>
  <si>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</si>
  <si>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</si>
  <si>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</si>
  <si>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</si>
  <si>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</si>
  <si>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</si>
  <si>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</si>
  <si>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</si>
  <si>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</si>
  <si>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</si>
  <si>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</si>
  <si>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</si>
  <si>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</si>
  <si>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</si>
  <si>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</si>
  <si>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</si>
  <si>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</si>
  <si>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</si>
  <si>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</si>
  <si>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</si>
  <si>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</si>
  <si>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</si>
  <si>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</si>
  <si>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</si>
  <si>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</si>
  <si>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</si>
  <si>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</si>
  <si>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</si>
  <si>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</si>
  <si>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</si>
  <si>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</si>
  <si>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</si>
  <si>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</si>
  <si>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</si>
  <si>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</si>
  <si>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</si>
  <si>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</si>
  <si>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</si>
  <si>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</si>
  <si>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</si>
  <si>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</si>
  <si>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</si>
  <si>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</si>
  <si>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</si>
  <si>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</si>
  <si>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</si>
  <si>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</si>
  <si>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</si>
  <si>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</si>
  <si>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</si>
  <si>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</si>
  <si>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</si>
  <si>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</si>
  <si>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</si>
  <si>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</si>
  <si>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</si>
  <si>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</si>
  <si>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</si>
  <si>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</si>
  <si>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</si>
  <si>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</si>
  <si>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</si>
  <si>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</si>
  <si>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</si>
  <si>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</si>
  <si>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</si>
  <si>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</si>
  <si>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</si>
  <si>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</si>
  <si>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</si>
  <si>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</si>
  <si>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</si>
  <si>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</si>
  <si>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</si>
  <si>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</si>
  <si>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</si>
  <si>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</si>
  <si>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</si>
  <si>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</si>
  <si>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</si>
  <si>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</si>
  <si>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</si>
  <si>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</si>
  <si>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</si>
  <si>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</si>
  <si>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</si>
  <si>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</si>
  <si>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</si>
  <si>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</si>
  <si>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</si>
  <si>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</si>
  <si>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</si>
  <si>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</si>
  <si>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</si>
  <si>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</si>
  <si>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</si>
  <si>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</si>
  <si>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</si>
  <si>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</si>
  <si>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</si>
  <si>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</si>
  <si>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</si>
  <si>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</si>
  <si>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</si>
  <si>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</si>
  <si>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</si>
  <si>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</si>
  <si>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</si>
  <si>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</si>
  <si>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Mozambique</t>
  </si>
  <si>
    <t>Arabian Gulf</t>
  </si>
  <si>
    <t>Continent</t>
  </si>
  <si>
    <t>Central &amp; South America</t>
  </si>
  <si>
    <t>Central Asia &amp; Middle East</t>
  </si>
  <si>
    <t>South Asia</t>
  </si>
  <si>
    <t>Oceania</t>
  </si>
  <si>
    <t>North America</t>
  </si>
  <si>
    <t>East Asia</t>
  </si>
  <si>
    <t>Africa</t>
  </si>
  <si>
    <t>Unclassified</t>
  </si>
  <si>
    <t>Area of the planet</t>
  </si>
  <si>
    <t>Years of experience</t>
  </si>
  <si>
    <t>Under 5 years</t>
  </si>
  <si>
    <t>5-10 years</t>
  </si>
  <si>
    <t>10-20 years</t>
  </si>
  <si>
    <t>Over 20 years</t>
  </si>
  <si>
    <t>All job types</t>
  </si>
  <si>
    <t>All areas</t>
  </si>
  <si>
    <t>Any experience</t>
  </si>
  <si>
    <t>Any hours</t>
  </si>
  <si>
    <t>*</t>
  </si>
  <si>
    <t>Hours lookup</t>
  </si>
  <si>
    <t>Years of experience selection</t>
  </si>
  <si>
    <t>How many hours of a day you work on Excel selection</t>
  </si>
  <si>
    <t>Area of the planet selection</t>
  </si>
  <si>
    <t>Job Type selection</t>
  </si>
  <si>
    <t>Years category</t>
  </si>
  <si>
    <t>Area</t>
  </si>
  <si>
    <t>Average salary</t>
  </si>
  <si>
    <t>Average salary per years of experience</t>
  </si>
  <si>
    <t>Average salary per hours in excel</t>
  </si>
  <si>
    <t>Average salary per job type</t>
  </si>
  <si>
    <t>Average salary per area of the planet</t>
  </si>
  <si>
    <t>Top 10 countries per average salary</t>
  </si>
  <si>
    <t>Top 10 average salary per country</t>
  </si>
  <si>
    <t>Rank</t>
  </si>
  <si>
    <t>Country</t>
  </si>
  <si>
    <t>Avg salary</t>
  </si>
  <si>
    <t>People in this group</t>
  </si>
  <si>
    <t>Top picks</t>
  </si>
  <si>
    <t>TOP PICKS</t>
  </si>
  <si>
    <t>All countries</t>
  </si>
  <si>
    <t>Country selection</t>
  </si>
  <si>
    <t>Average salary in US$ for excel users dashboard</t>
  </si>
  <si>
    <t>Average salary per country (top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</si>
</sst>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m\ yyyy\,\ h:mm\ AM/PM"/>
    <numFmt numFmtId="165" formatCode="[$$-409]#,##0"/>
    <numFmt numFmtId="166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16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NumberFormat="1" applyFont="1" applyAlignment="1">
      <alignment wrapText="1"/>
    </xf>
    <xf numFmtId="0" fontId="7" fillId="0" borderId="2" xfId="0" applyFont="1" applyBorder="1" applyAlignment="1">
      <alignment vertical="center"/>
    </xf>
    <xf numFmtId="166" fontId="7" fillId="0" borderId="2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/>
    <xf numFmtId="165" fontId="9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7" fillId="0" borderId="0" xfId="0" applyFont="1"/>
    <xf numFmtId="0" fontId="8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175194917634384E-2"/>
          <c:y val="0.25540754947984373"/>
          <c:w val="0.96995178637523649"/>
          <c:h val="0.273551001613980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Calculation!$G$5</c:f>
              <c:strCache>
                <c:ptCount val="1"/>
                <c:pt idx="0">
                  <c:v>Average salary per area of the planet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 rot="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Calculation!$F$6:$F$14</c:f>
              <c:strCache>
                <c:ptCount val="9"/>
                <c:pt idx="0">
                  <c:v>South Asia</c:v>
                </c:pt>
                <c:pt idx="1">
                  <c:v>Central &amp; South America</c:v>
                </c:pt>
                <c:pt idx="2">
                  <c:v>East Asia</c:v>
                </c:pt>
                <c:pt idx="3">
                  <c:v>Central Asia &amp; Middle East</c:v>
                </c:pt>
                <c:pt idx="4">
                  <c:v>Africa</c:v>
                </c:pt>
                <c:pt idx="5">
                  <c:v>All areas</c:v>
                </c:pt>
                <c:pt idx="6">
                  <c:v>Europe</c:v>
                </c:pt>
                <c:pt idx="7">
                  <c:v>North America</c:v>
                </c:pt>
                <c:pt idx="8">
                  <c:v>Oceania</c:v>
                </c:pt>
              </c:strCache>
            </c:strRef>
          </c:cat>
          <c:val>
            <c:numRef>
              <c:f>Calculation!$G$6:$G$14</c:f>
              <c:numCache>
                <c:formatCode>[$$-409]#,##0</c:formatCode>
                <c:ptCount val="9"/>
                <c:pt idx="0">
                  <c:v>14811.79902999787</c:v>
                </c:pt>
                <c:pt idx="1">
                  <c:v>33382.773568785378</c:v>
                </c:pt>
                <c:pt idx="2">
                  <c:v>37721.175282254961</c:v>
                </c:pt>
                <c:pt idx="3">
                  <c:v>40743.597661693006</c:v>
                </c:pt>
                <c:pt idx="4">
                  <c:v>43498.154251909204</c:v>
                </c:pt>
                <c:pt idx="5">
                  <c:v>49814.598255592951</c:v>
                </c:pt>
                <c:pt idx="6">
                  <c:v>63084.832956077211</c:v>
                </c:pt>
                <c:pt idx="7">
                  <c:v>74204.146009690929</c:v>
                </c:pt>
                <c:pt idx="8">
                  <c:v>89331.055653710035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gapDepth val="0"/>
        <c:shape val="cylinder"/>
        <c:axId val="83389440"/>
        <c:axId val="83391232"/>
        <c:axId val="0"/>
      </c:bar3DChart>
      <c:catAx>
        <c:axId val="833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391232"/>
        <c:crosses val="autoZero"/>
        <c:auto val="1"/>
        <c:lblAlgn val="ctr"/>
        <c:lblOffset val="100"/>
        <c:noMultiLvlLbl val="0"/>
      </c:catAx>
      <c:valAx>
        <c:axId val="83391232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one"/>
        <c:crossAx val="833894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Calculation!$G$18</c:f>
              <c:strCache>
                <c:ptCount val="1"/>
                <c:pt idx="0">
                  <c:v>Average salary per years of experience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txPr>
              <a:bodyPr rot="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Calculation!$F$19:$F$23</c:f>
              <c:strCache>
                <c:ptCount val="5"/>
                <c:pt idx="0">
                  <c:v>5-10 years</c:v>
                </c:pt>
                <c:pt idx="1">
                  <c:v>Under 5 years</c:v>
                </c:pt>
                <c:pt idx="2">
                  <c:v>Any experience</c:v>
                </c:pt>
                <c:pt idx="3">
                  <c:v>10-20 years</c:v>
                </c:pt>
                <c:pt idx="4">
                  <c:v>Over 20 years</c:v>
                </c:pt>
              </c:strCache>
            </c:strRef>
          </c:cat>
          <c:val>
            <c:numRef>
              <c:f>Calculation!$G$19:$G$23</c:f>
              <c:numCache>
                <c:formatCode>[$$-409]#,##0</c:formatCode>
                <c:ptCount val="5"/>
                <c:pt idx="0">
                  <c:v>39133.844331110369</c:v>
                </c:pt>
                <c:pt idx="1">
                  <c:v>47292.748002199012</c:v>
                </c:pt>
                <c:pt idx="2">
                  <c:v>49814.598255605946</c:v>
                </c:pt>
                <c:pt idx="3">
                  <c:v>59092.866844503158</c:v>
                </c:pt>
                <c:pt idx="4">
                  <c:v>74998.095337827515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gapDepth val="0"/>
        <c:shape val="cylinder"/>
        <c:axId val="83412096"/>
        <c:axId val="83413632"/>
        <c:axId val="0"/>
      </c:bar3DChart>
      <c:catAx>
        <c:axId val="834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3413632"/>
        <c:crosses val="autoZero"/>
        <c:auto val="1"/>
        <c:lblAlgn val="ctr"/>
        <c:lblOffset val="100"/>
        <c:noMultiLvlLbl val="0"/>
      </c:catAx>
      <c:valAx>
        <c:axId val="83413632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one"/>
        <c:crossAx val="834120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9850427350427349E-2"/>
          <c:y val="0.21734666666666669"/>
          <c:w val="0.94029914529914538"/>
          <c:h val="0.316857222222222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Calculation!$G$29</c:f>
              <c:strCache>
                <c:ptCount val="1"/>
                <c:pt idx="0">
                  <c:v>Average salary per hours in excel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 rot="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Calculation!$F$30:$F$35</c:f>
              <c:strCache>
                <c:ptCount val="6"/>
                <c:pt idx="0">
                  <c:v>All the 8 hours baby, all the 8!</c:v>
                </c:pt>
                <c:pt idx="1">
                  <c:v>1 or 2 hours a day</c:v>
                </c:pt>
                <c:pt idx="2">
                  <c:v>Any hours</c:v>
                </c:pt>
                <c:pt idx="3">
                  <c:v>4 to 6 hours a day</c:v>
                </c:pt>
                <c:pt idx="4">
                  <c:v>2 to 3 hours per day</c:v>
                </c:pt>
                <c:pt idx="5">
                  <c:v>Excel ?!? What Excel?</c:v>
                </c:pt>
              </c:strCache>
            </c:strRef>
          </c:cat>
          <c:val>
            <c:numRef>
              <c:f>Calculation!$G$30:$G$35</c:f>
              <c:numCache>
                <c:formatCode>[$$-409]#,##0</c:formatCode>
                <c:ptCount val="6"/>
                <c:pt idx="0">
                  <c:v>43571.16280285229</c:v>
                </c:pt>
                <c:pt idx="1">
                  <c:v>49726.375588512368</c:v>
                </c:pt>
                <c:pt idx="2">
                  <c:v>49814.598255616947</c:v>
                </c:pt>
                <c:pt idx="3">
                  <c:v>51423.250796823195</c:v>
                </c:pt>
                <c:pt idx="4">
                  <c:v>53554.662152287128</c:v>
                </c:pt>
                <c:pt idx="5">
                  <c:v>57493.381507703598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gapDepth val="0"/>
        <c:shape val="cylinder"/>
        <c:axId val="83422208"/>
        <c:axId val="87966464"/>
        <c:axId val="0"/>
      </c:bar3DChart>
      <c:catAx>
        <c:axId val="834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7966464"/>
        <c:crosses val="autoZero"/>
        <c:auto val="1"/>
        <c:lblAlgn val="ctr"/>
        <c:lblOffset val="100"/>
        <c:noMultiLvlLbl val="0"/>
      </c:catAx>
      <c:valAx>
        <c:axId val="87966464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one"/>
        <c:crossAx val="83422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Calculation!$G$39</c:f>
              <c:strCache>
                <c:ptCount val="1"/>
                <c:pt idx="0">
                  <c:v>Average salary per job type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 rot="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Calculation!$F$40:$F$50</c:f>
              <c:strCache>
                <c:ptCount val="11"/>
                <c:pt idx="0">
                  <c:v>Reporting</c:v>
                </c:pt>
                <c:pt idx="1">
                  <c:v>Misc.</c:v>
                </c:pt>
                <c:pt idx="2">
                  <c:v>Analyst</c:v>
                </c:pt>
                <c:pt idx="3">
                  <c:v>Manager</c:v>
                </c:pt>
                <c:pt idx="4">
                  <c:v>All job types</c:v>
                </c:pt>
                <c:pt idx="5">
                  <c:v>Engineer</c:v>
                </c:pt>
                <c:pt idx="6">
                  <c:v>Accountant</c:v>
                </c:pt>
                <c:pt idx="7">
                  <c:v>Specialist</c:v>
                </c:pt>
                <c:pt idx="8">
                  <c:v>Consultant</c:v>
                </c:pt>
                <c:pt idx="9">
                  <c:v>Controller</c:v>
                </c:pt>
                <c:pt idx="10">
                  <c:v>CXO or Top Mgmt.</c:v>
                </c:pt>
              </c:strCache>
            </c:strRef>
          </c:cat>
          <c:val>
            <c:numRef>
              <c:f>Calculation!$G$40:$G$50</c:f>
              <c:numCache>
                <c:formatCode>[$$-409]#,##0</c:formatCode>
                <c:ptCount val="11"/>
                <c:pt idx="0">
                  <c:v>19574.158532398131</c:v>
                </c:pt>
                <c:pt idx="1">
                  <c:v>45952.334218010794</c:v>
                </c:pt>
                <c:pt idx="2">
                  <c:v>46295.769417091462</c:v>
                </c:pt>
                <c:pt idx="3">
                  <c:v>46488.240712849525</c:v>
                </c:pt>
                <c:pt idx="4">
                  <c:v>49814.598255626952</c:v>
                </c:pt>
                <c:pt idx="5">
                  <c:v>51715.151424613105</c:v>
                </c:pt>
                <c:pt idx="6">
                  <c:v>54196.440581671908</c:v>
                </c:pt>
                <c:pt idx="7">
                  <c:v>59812.96927418383</c:v>
                </c:pt>
                <c:pt idx="8">
                  <c:v>62950.733221190334</c:v>
                </c:pt>
                <c:pt idx="9">
                  <c:v>65103.929025809535</c:v>
                </c:pt>
                <c:pt idx="10">
                  <c:v>97265.875618705832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gapDepth val="0"/>
        <c:shape val="cylinder"/>
        <c:axId val="87995520"/>
        <c:axId val="87997056"/>
        <c:axId val="0"/>
      </c:bar3DChart>
      <c:catAx>
        <c:axId val="879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1200000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7997056"/>
        <c:crosses val="autoZero"/>
        <c:auto val="1"/>
        <c:lblAlgn val="ctr"/>
        <c:lblOffset val="100"/>
        <c:noMultiLvlLbl val="0"/>
      </c:catAx>
      <c:valAx>
        <c:axId val="87997056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one"/>
        <c:crossAx val="879955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5306911459535927E-2"/>
          <c:y val="0.21707475454457081"/>
          <c:w val="0.57443485891991353"/>
          <c:h val="0.67253327354253556"/>
        </c:manualLayout>
      </c:layout>
      <c:bar3DChart>
        <c:barDir val="bar"/>
        <c:grouping val="stacked"/>
        <c:varyColors val="0"/>
        <c:ser>
          <c:idx val="1"/>
          <c:order val="0"/>
          <c:tx>
            <c:strRef>
              <c:f>Calculation!$J$53</c:f>
              <c:strCache>
                <c:ptCount val="1"/>
                <c:pt idx="0">
                  <c:v>Average salary per country (top 10)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Calculation!$I$54:$I$63</c:f>
              <c:strCache>
                <c:ptCount val="10"/>
                <c:pt idx="0">
                  <c:v>Sweden (2)</c:v>
                </c:pt>
                <c:pt idx="1">
                  <c:v>Canada (58)</c:v>
                </c:pt>
                <c:pt idx="2">
                  <c:v>Australia (81)</c:v>
                </c:pt>
                <c:pt idx="3">
                  <c:v>Central America (1)</c:v>
                </c:pt>
                <c:pt idx="4">
                  <c:v>Norway (7)</c:v>
                </c:pt>
                <c:pt idx="5">
                  <c:v>Uganda (1)</c:v>
                </c:pt>
                <c:pt idx="6">
                  <c:v>Oman (1)</c:v>
                </c:pt>
                <c:pt idx="7">
                  <c:v>Europe (7)</c:v>
                </c:pt>
                <c:pt idx="8">
                  <c:v>Switzerland (4)</c:v>
                </c:pt>
                <c:pt idx="9">
                  <c:v>Lesotho (1)</c:v>
                </c:pt>
              </c:strCache>
            </c:strRef>
          </c:cat>
          <c:val>
            <c:numRef>
              <c:f>Calculation!$J$54:$J$63</c:f>
              <c:numCache>
                <c:formatCode>[$$-409]#,##0</c:formatCode>
                <c:ptCount val="10"/>
                <c:pt idx="0">
                  <c:v>84477.260092283483</c:v>
                </c:pt>
                <c:pt idx="1">
                  <c:v>89799.526836851932</c:v>
                </c:pt>
                <c:pt idx="2">
                  <c:v>92857.629854976345</c:v>
                </c:pt>
                <c:pt idx="3">
                  <c:v>95000.000000073007</c:v>
                </c:pt>
                <c:pt idx="4">
                  <c:v>99016.174371555302</c:v>
                </c:pt>
                <c:pt idx="5">
                  <c:v>100000.000000149</c:v>
                </c:pt>
                <c:pt idx="6">
                  <c:v>100800.000000121</c:v>
                </c:pt>
                <c:pt idx="7">
                  <c:v>113397.53085173538</c:v>
                </c:pt>
                <c:pt idx="8">
                  <c:v>137525.5571554387</c:v>
                </c:pt>
                <c:pt idx="9">
                  <c:v>177600.000000106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490"/>
        <c:shape val="cone"/>
        <c:axId val="88006016"/>
        <c:axId val="88036480"/>
        <c:axId val="0"/>
      </c:bar3DChart>
      <c:catAx>
        <c:axId val="8800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8036480"/>
        <c:crosses val="autoZero"/>
        <c:auto val="1"/>
        <c:lblAlgn val="ctr"/>
        <c:lblOffset val="100"/>
        <c:noMultiLvlLbl val="0"/>
      </c:catAx>
      <c:valAx>
        <c:axId val="88036480"/>
        <c:scaling>
          <c:orientation val="minMax"/>
        </c:scaling>
        <c:delete val="1"/>
        <c:axPos val="b"/>
        <c:numFmt formatCode="[$$-409]#,##0" sourceLinked="1"/>
        <c:majorTickMark val="out"/>
        <c:minorTickMark val="none"/>
        <c:tickLblPos val="none"/>
        <c:crossAx val="880060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List" dx="16" fmlaLink="Calculation!$E$2" fmlaRange="Categories!$D$2:$D$12" noThreeD="1" val="0"/>
</file>

<file path=xl/ctrlProps/ctrlProp2.xml><?xml version="1.0" encoding="utf-8"?>
<formControlPr xmlns="http://schemas.microsoft.com/office/spreadsheetml/2009/9/main" objectType="List" dx="16" fmlaLink="Calculation!$B$2" fmlaRange="Categories!$A$2:$A$6" noThreeD="1" val="0"/>
</file>

<file path=xl/ctrlProps/ctrlProp3.xml><?xml version="1.0" encoding="utf-8"?>
<formControlPr xmlns="http://schemas.microsoft.com/office/spreadsheetml/2009/9/main" objectType="List" dx="16" fmlaLink="Calculation!$C$2" fmlaRange="Categories!$B$2:$B$7" noThreeD="1" val="0"/>
</file>

<file path=xl/ctrlProps/ctrlProp4.xml><?xml version="1.0" encoding="utf-8"?>
<formControlPr xmlns="http://schemas.microsoft.com/office/spreadsheetml/2009/9/main" objectType="List" dx="16" fmlaLink="Calculation!$D$2" fmlaRange="Categories!$C$2:$C$11" noThreeD="1" val="0"/>
</file>

<file path=xl/ctrlProps/ctrlProp5.xml><?xml version="1.0" encoding="utf-8"?>
<formControlPr xmlns="http://schemas.microsoft.com/office/spreadsheetml/2009/9/main" objectType="List" dx="16" fmlaLink="Calculation!$F$2" fmlaRange="Categories!$E$2:$E$105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484719</xdr:colOff>
      <xdr:row>5</xdr:row>
      <xdr:rowOff>31750</xdr:rowOff>
    </xdr:from>
    <xdr:to>
      <xdr:col>6</xdr:col>
      <xdr:colOff>587219</xdr:colOff>
      <xdr:row>10</xdr:row>
      <xdr:rowOff>417</xdr:rowOff>
    </xdr:to>
    <xdr:sp macro="" textlink="">
      <xdr:nvSpPr>
        <xdr:cNvPr id="11" name="Rounded Rectangle 10"/>
        <xdr:cNvSpPr/>
      </xdr:nvSpPr>
      <xdr:spPr bwMode="auto">
        <a:xfrm>
          <a:off x="1775886" y="571500"/>
          <a:ext cx="1944000" cy="90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reflection blurRad="6350" stA="52000" endA="300" endPos="350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10582</xdr:colOff>
      <xdr:row>5</xdr:row>
      <xdr:rowOff>95250</xdr:rowOff>
    </xdr:from>
    <xdr:to>
      <xdr:col>3</xdr:col>
      <xdr:colOff>402166</xdr:colOff>
      <xdr:row>38</xdr:row>
      <xdr:rowOff>148166</xdr:rowOff>
    </xdr:to>
    <xdr:sp macro="" textlink="">
      <xdr:nvSpPr>
        <xdr:cNvPr id="2" name="TextBox 1"/>
        <xdr:cNvSpPr txBox="1"/>
      </xdr:nvSpPr>
      <xdr:spPr>
        <a:xfrm>
          <a:off x="74082" y="867833"/>
          <a:ext cx="1619251" cy="6032500"/>
        </a:xfrm>
        <a:prstGeom prst="rect">
          <a:avLst/>
        </a:prstGeom>
        <a:ln w="28575" cmpd="sng">
          <a:solidFill>
            <a:schemeClr val="lt1">
              <a:shade val="50000"/>
            </a:schemeClr>
          </a:solidFill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1003">
          <a:schemeClr val="dk2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1</xdr:col>
      <xdr:colOff>95251</xdr:colOff>
      <xdr:row>5</xdr:row>
      <xdr:rowOff>137582</xdr:rowOff>
    </xdr:from>
    <xdr:to>
      <xdr:col>3</xdr:col>
      <xdr:colOff>317500</xdr:colOff>
      <xdr:row>7</xdr:row>
      <xdr:rowOff>10583</xdr:rowOff>
    </xdr:to>
    <xdr:sp macro="" textlink="Calculation!$G$1">
      <xdr:nvSpPr>
        <xdr:cNvPr id="3" name="TextBox 2"/>
        <xdr:cNvSpPr txBox="1"/>
      </xdr:nvSpPr>
      <xdr:spPr>
        <a:xfrm>
          <a:off x="158751" y="317499"/>
          <a:ext cx="1449916" cy="232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BE74B6ED-4213-41AA-9649-C1B95942A95B}" type="TxLink">
            <a:rPr lang="en-GB" sz="900" b="1">
              <a:latin typeface="Arial" pitchFamily="34" charset="0"/>
              <a:cs typeface="Arial" pitchFamily="34" charset="0"/>
            </a:rPr>
            <a:pPr algn="ctr"/>
            <a:t>Years of experience</a:t>
          </a:fld>
          <a:endParaRPr lang="en-GB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486833</xdr:colOff>
      <xdr:row>5</xdr:row>
      <xdr:rowOff>84667</xdr:rowOff>
    </xdr:from>
    <xdr:to>
      <xdr:col>6</xdr:col>
      <xdr:colOff>539749</xdr:colOff>
      <xdr:row>7</xdr:row>
      <xdr:rowOff>10585</xdr:rowOff>
    </xdr:to>
    <xdr:sp macro="" textlink="Calculation!$N$86">
      <xdr:nvSpPr>
        <xdr:cNvPr id="4" name="TextBox 3"/>
        <xdr:cNvSpPr txBox="1"/>
      </xdr:nvSpPr>
      <xdr:spPr>
        <a:xfrm>
          <a:off x="1778000" y="624417"/>
          <a:ext cx="189441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BB415528-D58C-435A-9EA8-741362539508}" type="TxLink">
            <a:rPr lang="en-GB" sz="1100" b="1">
              <a:latin typeface="Arial" pitchFamily="34" charset="0"/>
              <a:cs typeface="Arial" pitchFamily="34" charset="0"/>
            </a:rPr>
            <a:pPr algn="ctr"/>
            <a:t>Years of experience</a:t>
          </a:fld>
          <a:endParaRPr lang="en-GB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84667</xdr:colOff>
      <xdr:row>11</xdr:row>
      <xdr:rowOff>10583</xdr:rowOff>
    </xdr:from>
    <xdr:to>
      <xdr:col>3</xdr:col>
      <xdr:colOff>306916</xdr:colOff>
      <xdr:row>13</xdr:row>
      <xdr:rowOff>31750</xdr:rowOff>
    </xdr:to>
    <xdr:sp macro="" textlink="Calculation!$H$1">
      <xdr:nvSpPr>
        <xdr:cNvPr id="13" name="TextBox 12"/>
        <xdr:cNvSpPr txBox="1"/>
      </xdr:nvSpPr>
      <xdr:spPr>
        <a:xfrm>
          <a:off x="148167" y="1312333"/>
          <a:ext cx="144991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192DAF81-AA8E-4508-B288-0616C8078240}" type="TxLink">
            <a:rPr lang="en-GB" sz="900" b="1">
              <a:latin typeface="Arial" pitchFamily="34" charset="0"/>
              <a:cs typeface="Arial" pitchFamily="34" charset="0"/>
            </a:rPr>
            <a:pPr algn="ctr"/>
            <a:t>How many hours of a day you work on Excel</a:t>
          </a:fld>
          <a:endParaRPr lang="en-GB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84667</xdr:colOff>
      <xdr:row>18</xdr:row>
      <xdr:rowOff>31749</xdr:rowOff>
    </xdr:from>
    <xdr:to>
      <xdr:col>3</xdr:col>
      <xdr:colOff>306916</xdr:colOff>
      <xdr:row>19</xdr:row>
      <xdr:rowOff>84667</xdr:rowOff>
    </xdr:to>
    <xdr:sp macro="" textlink="Calculation!$I$1">
      <xdr:nvSpPr>
        <xdr:cNvPr id="14" name="TextBox 13"/>
        <xdr:cNvSpPr txBox="1"/>
      </xdr:nvSpPr>
      <xdr:spPr>
        <a:xfrm>
          <a:off x="148167" y="2592916"/>
          <a:ext cx="1449916" cy="232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E08DAAAC-0533-494E-BE06-45A6C26D6CAA}" type="TxLink">
            <a:rPr lang="en-GB" sz="900" b="1">
              <a:latin typeface="Arial" pitchFamily="34" charset="0"/>
              <a:cs typeface="Arial" pitchFamily="34" charset="0"/>
            </a:rPr>
            <a:pPr algn="ctr"/>
            <a:t>Area of the planet</a:t>
          </a:fld>
          <a:endParaRPr lang="en-GB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74083</xdr:colOff>
      <xdr:row>24</xdr:row>
      <xdr:rowOff>95249</xdr:rowOff>
    </xdr:from>
    <xdr:to>
      <xdr:col>3</xdr:col>
      <xdr:colOff>296332</xdr:colOff>
      <xdr:row>25</xdr:row>
      <xdr:rowOff>148167</xdr:rowOff>
    </xdr:to>
    <xdr:sp macro="" textlink="Calculation!K1">
      <xdr:nvSpPr>
        <xdr:cNvPr id="15" name="TextBox 14"/>
        <xdr:cNvSpPr txBox="1"/>
      </xdr:nvSpPr>
      <xdr:spPr>
        <a:xfrm>
          <a:off x="137583" y="4328582"/>
          <a:ext cx="1449916" cy="232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E554287D-0EA6-45E2-ACE7-C7A97372B3D3}" type="TxLink">
            <a:rPr lang="en-GB" sz="900" b="1">
              <a:latin typeface="Arial" pitchFamily="34" charset="0"/>
              <a:cs typeface="Arial" pitchFamily="34" charset="0"/>
            </a:rPr>
            <a:pPr algn="ctr"/>
            <a:t>Country</a:t>
          </a:fld>
          <a:endParaRPr lang="en-GB" sz="9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486833</xdr:colOff>
      <xdr:row>7</xdr:row>
      <xdr:rowOff>21168</xdr:rowOff>
    </xdr:from>
    <xdr:to>
      <xdr:col>6</xdr:col>
      <xdr:colOff>571500</xdr:colOff>
      <xdr:row>9</xdr:row>
      <xdr:rowOff>116417</xdr:rowOff>
    </xdr:to>
    <xdr:sp macro="" textlink="Calculation!$N$87">
      <xdr:nvSpPr>
        <xdr:cNvPr id="16" name="TextBox 15"/>
        <xdr:cNvSpPr txBox="1"/>
      </xdr:nvSpPr>
      <xdr:spPr>
        <a:xfrm>
          <a:off x="1778000" y="920751"/>
          <a:ext cx="1926167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6D1284BF-74B5-4657-AB35-FD7D511A55F9}" type="TxLink">
            <a:rPr lang="en-GB" sz="1100" b="0">
              <a:latin typeface="Arial" pitchFamily="34" charset="0"/>
              <a:cs typeface="Arial" pitchFamily="34" charset="0"/>
            </a:rPr>
            <a:pPr algn="ctr"/>
            <a:t>Over 20 years - $74,998</a:t>
          </a:fld>
          <a:endParaRPr lang="en-GB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42334</xdr:colOff>
      <xdr:row>5</xdr:row>
      <xdr:rowOff>21167</xdr:rowOff>
    </xdr:from>
    <xdr:to>
      <xdr:col>10</xdr:col>
      <xdr:colOff>144834</xdr:colOff>
      <xdr:row>9</xdr:row>
      <xdr:rowOff>180334</xdr:rowOff>
    </xdr:to>
    <xdr:sp macro="" textlink="">
      <xdr:nvSpPr>
        <xdr:cNvPr id="17" name="Rounded Rectangle 16"/>
        <xdr:cNvSpPr/>
      </xdr:nvSpPr>
      <xdr:spPr bwMode="auto">
        <a:xfrm>
          <a:off x="3788834" y="560917"/>
          <a:ext cx="1944000" cy="90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reflection blurRad="6350" stA="52000" endA="300" endPos="350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endParaRPr lang="en-GB" sz="1100"/>
        </a:p>
      </xdr:txBody>
    </xdr:sp>
    <xdr:clientData/>
  </xdr:twoCellAnchor>
  <xdr:twoCellAnchor>
    <xdr:from>
      <xdr:col>13</xdr:col>
      <xdr:colOff>374650</xdr:colOff>
      <xdr:row>5</xdr:row>
      <xdr:rowOff>14817</xdr:rowOff>
    </xdr:from>
    <xdr:to>
      <xdr:col>16</xdr:col>
      <xdr:colOff>477150</xdr:colOff>
      <xdr:row>9</xdr:row>
      <xdr:rowOff>173984</xdr:rowOff>
    </xdr:to>
    <xdr:sp macro="" textlink="">
      <xdr:nvSpPr>
        <xdr:cNvPr id="18" name="Rounded Rectangle 17"/>
        <xdr:cNvSpPr/>
      </xdr:nvSpPr>
      <xdr:spPr bwMode="auto">
        <a:xfrm>
          <a:off x="7804150" y="554567"/>
          <a:ext cx="1944000" cy="90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reflection blurRad="6350" stA="52000" endA="300" endPos="350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endParaRPr lang="en-GB" sz="1100"/>
        </a:p>
      </xdr:txBody>
    </xdr:sp>
    <xdr:clientData/>
  </xdr:twoCellAnchor>
  <xdr:twoCellAnchor>
    <xdr:from>
      <xdr:col>10</xdr:col>
      <xdr:colOff>211668</xdr:colOff>
      <xdr:row>5</xdr:row>
      <xdr:rowOff>21166</xdr:rowOff>
    </xdr:from>
    <xdr:to>
      <xdr:col>13</xdr:col>
      <xdr:colOff>314168</xdr:colOff>
      <xdr:row>9</xdr:row>
      <xdr:rowOff>180333</xdr:rowOff>
    </xdr:to>
    <xdr:sp macro="" textlink="">
      <xdr:nvSpPr>
        <xdr:cNvPr id="19" name="Rounded Rectangle 18"/>
        <xdr:cNvSpPr/>
      </xdr:nvSpPr>
      <xdr:spPr bwMode="auto">
        <a:xfrm>
          <a:off x="5799668" y="560916"/>
          <a:ext cx="1944000" cy="90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reflection blurRad="6350" stA="52000" endA="300" endPos="350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endParaRPr lang="en-GB" sz="1100"/>
        </a:p>
      </xdr:txBody>
    </xdr:sp>
    <xdr:clientData/>
  </xdr:twoCellAnchor>
  <xdr:twoCellAnchor>
    <xdr:from>
      <xdr:col>16</xdr:col>
      <xdr:colOff>543983</xdr:colOff>
      <xdr:row>4</xdr:row>
      <xdr:rowOff>173567</xdr:rowOff>
    </xdr:from>
    <xdr:to>
      <xdr:col>20</xdr:col>
      <xdr:colOff>32650</xdr:colOff>
      <xdr:row>9</xdr:row>
      <xdr:rowOff>152817</xdr:rowOff>
    </xdr:to>
    <xdr:sp macro="" textlink="">
      <xdr:nvSpPr>
        <xdr:cNvPr id="20" name="Rounded Rectangle 19"/>
        <xdr:cNvSpPr/>
      </xdr:nvSpPr>
      <xdr:spPr bwMode="auto">
        <a:xfrm>
          <a:off x="9814983" y="533400"/>
          <a:ext cx="1944000" cy="900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reflection blurRad="6350" stA="52000" endA="300" endPos="35000" dir="5400000" sy="-100000" algn="bl" rotWithShape="0"/>
        </a:effectLst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Overflow="clip" wrap="square" lIns="18288" tIns="0" rIns="0" bIns="0" rtlCol="0" anchor="ctr" upright="1"/>
        <a:lstStyle/>
        <a:p>
          <a:pPr algn="ctr"/>
          <a:endParaRPr lang="en-GB" sz="1100"/>
        </a:p>
      </xdr:txBody>
    </xdr:sp>
    <xdr:clientData/>
  </xdr:twoCellAnchor>
  <xdr:twoCellAnchor>
    <xdr:from>
      <xdr:col>7</xdr:col>
      <xdr:colOff>42334</xdr:colOff>
      <xdr:row>5</xdr:row>
      <xdr:rowOff>84667</xdr:rowOff>
    </xdr:from>
    <xdr:to>
      <xdr:col>10</xdr:col>
      <xdr:colOff>95250</xdr:colOff>
      <xdr:row>7</xdr:row>
      <xdr:rowOff>158750</xdr:rowOff>
    </xdr:to>
    <xdr:sp macro="" textlink="Calculation!$O$86">
      <xdr:nvSpPr>
        <xdr:cNvPr id="21" name="TextBox 20"/>
        <xdr:cNvSpPr txBox="1"/>
      </xdr:nvSpPr>
      <xdr:spPr>
        <a:xfrm>
          <a:off x="3788834" y="624417"/>
          <a:ext cx="1894416" cy="43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C3198D61-235D-4C65-955B-CF6BF7A88CF3}" type="TxLink">
            <a:rPr lang="en-GB" sz="1100" b="1">
              <a:latin typeface="Arial" pitchFamily="34" charset="0"/>
              <a:cs typeface="Arial" pitchFamily="34" charset="0"/>
            </a:rPr>
            <a:pPr algn="ctr"/>
            <a:t>How many hours of a day you work on Excel</a:t>
          </a:fld>
          <a:endParaRPr lang="en-GB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222250</xdr:colOff>
      <xdr:row>5</xdr:row>
      <xdr:rowOff>74084</xdr:rowOff>
    </xdr:from>
    <xdr:to>
      <xdr:col>13</xdr:col>
      <xdr:colOff>275166</xdr:colOff>
      <xdr:row>7</xdr:row>
      <xdr:rowOff>2</xdr:rowOff>
    </xdr:to>
    <xdr:sp macro="" textlink="Calculation!$P$86">
      <xdr:nvSpPr>
        <xdr:cNvPr id="22" name="TextBox 21"/>
        <xdr:cNvSpPr txBox="1"/>
      </xdr:nvSpPr>
      <xdr:spPr>
        <a:xfrm>
          <a:off x="5810250" y="613834"/>
          <a:ext cx="189441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B6AAEF0-523E-4A67-9F0F-5BD2C4A83B83}" type="TxLink">
            <a:rPr lang="en-GB" sz="1100" b="1">
              <a:latin typeface="Arial" pitchFamily="34" charset="0"/>
              <a:cs typeface="Arial" pitchFamily="34" charset="0"/>
            </a:rPr>
            <a:pPr algn="ctr"/>
            <a:t>Area of the planet</a:t>
          </a:fld>
          <a:endParaRPr lang="en-GB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554567</xdr:colOff>
      <xdr:row>5</xdr:row>
      <xdr:rowOff>67731</xdr:rowOff>
    </xdr:from>
    <xdr:to>
      <xdr:col>19</xdr:col>
      <xdr:colOff>607483</xdr:colOff>
      <xdr:row>6</xdr:row>
      <xdr:rowOff>173565</xdr:rowOff>
    </xdr:to>
    <xdr:sp macro="" textlink="Calculation!$Q$86">
      <xdr:nvSpPr>
        <xdr:cNvPr id="23" name="TextBox 22"/>
        <xdr:cNvSpPr txBox="1"/>
      </xdr:nvSpPr>
      <xdr:spPr>
        <a:xfrm>
          <a:off x="9825567" y="607481"/>
          <a:ext cx="189441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C72532F8-B3DA-46DE-84ED-94D4C0D085EA}" type="TxLink">
            <a:rPr lang="en-GB" sz="1100" b="1">
              <a:latin typeface="Arial" pitchFamily="34" charset="0"/>
              <a:cs typeface="Arial" pitchFamily="34" charset="0"/>
            </a:rPr>
            <a:pPr algn="ctr"/>
            <a:t>Job Type</a:t>
          </a:fld>
          <a:endParaRPr lang="en-GB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391583</xdr:colOff>
      <xdr:row>5</xdr:row>
      <xdr:rowOff>74084</xdr:rowOff>
    </xdr:from>
    <xdr:to>
      <xdr:col>16</xdr:col>
      <xdr:colOff>444499</xdr:colOff>
      <xdr:row>7</xdr:row>
      <xdr:rowOff>2</xdr:rowOff>
    </xdr:to>
    <xdr:sp macro="" textlink="Calculation!$R$86">
      <xdr:nvSpPr>
        <xdr:cNvPr id="24" name="TextBox 23"/>
        <xdr:cNvSpPr txBox="1"/>
      </xdr:nvSpPr>
      <xdr:spPr>
        <a:xfrm>
          <a:off x="7821083" y="613834"/>
          <a:ext cx="189441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D1E905CB-0C06-4F31-BF8E-01A6282480D8}" type="TxLink">
            <a:rPr lang="en-GB" sz="1100" b="1">
              <a:latin typeface="Arial" pitchFamily="34" charset="0"/>
              <a:cs typeface="Arial" pitchFamily="34" charset="0"/>
            </a:rPr>
            <a:pPr algn="ctr"/>
            <a:t>Country</a:t>
          </a:fld>
          <a:endParaRPr lang="en-GB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42334</xdr:colOff>
      <xdr:row>7</xdr:row>
      <xdr:rowOff>74084</xdr:rowOff>
    </xdr:from>
    <xdr:to>
      <xdr:col>10</xdr:col>
      <xdr:colOff>127001</xdr:colOff>
      <xdr:row>9</xdr:row>
      <xdr:rowOff>169333</xdr:rowOff>
    </xdr:to>
    <xdr:sp macro="" textlink="Calculation!$O$87">
      <xdr:nvSpPr>
        <xdr:cNvPr id="25" name="TextBox 24"/>
        <xdr:cNvSpPr txBox="1"/>
      </xdr:nvSpPr>
      <xdr:spPr>
        <a:xfrm>
          <a:off x="3788834" y="973667"/>
          <a:ext cx="1926167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14A17C18-4005-48AA-941A-F2B5B77828A5}" type="TxLink">
            <a:rPr lang="en-GB" sz="1100" b="0">
              <a:latin typeface="Arial" pitchFamily="34" charset="0"/>
              <a:cs typeface="Arial" pitchFamily="34" charset="0"/>
            </a:rPr>
            <a:pPr algn="ctr"/>
            <a:t>Excel ?!? What Excel? - $57,493</a:t>
          </a:fld>
          <a:endParaRPr lang="en-GB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211668</xdr:colOff>
      <xdr:row>7</xdr:row>
      <xdr:rowOff>63500</xdr:rowOff>
    </xdr:from>
    <xdr:to>
      <xdr:col>13</xdr:col>
      <xdr:colOff>296335</xdr:colOff>
      <xdr:row>9</xdr:row>
      <xdr:rowOff>158749</xdr:rowOff>
    </xdr:to>
    <xdr:sp macro="" textlink="Calculation!$P$87">
      <xdr:nvSpPr>
        <xdr:cNvPr id="26" name="TextBox 25"/>
        <xdr:cNvSpPr txBox="1"/>
      </xdr:nvSpPr>
      <xdr:spPr>
        <a:xfrm>
          <a:off x="5799668" y="963083"/>
          <a:ext cx="1926167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912EC08-B124-4383-9342-095404A6E43D}" type="TxLink">
            <a:rPr lang="en-GB" sz="1100" b="0">
              <a:latin typeface="Arial" pitchFamily="34" charset="0"/>
              <a:cs typeface="Arial" pitchFamily="34" charset="0"/>
            </a:rPr>
            <a:pPr algn="ctr"/>
            <a:t>Oceania - $89,331</a:t>
          </a:fld>
          <a:endParaRPr lang="en-GB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374650</xdr:colOff>
      <xdr:row>7</xdr:row>
      <xdr:rowOff>46567</xdr:rowOff>
    </xdr:from>
    <xdr:to>
      <xdr:col>16</xdr:col>
      <xdr:colOff>459317</xdr:colOff>
      <xdr:row>9</xdr:row>
      <xdr:rowOff>141816</xdr:rowOff>
    </xdr:to>
    <xdr:sp macro="" textlink="Calculation!$R$87">
      <xdr:nvSpPr>
        <xdr:cNvPr id="27" name="TextBox 26"/>
        <xdr:cNvSpPr txBox="1"/>
      </xdr:nvSpPr>
      <xdr:spPr>
        <a:xfrm>
          <a:off x="7804150" y="946150"/>
          <a:ext cx="1926167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66F73434-F8AE-4262-B5B8-355F74054C46}" type="TxLink">
            <a:rPr lang="en-GB" sz="1100" b="0">
              <a:latin typeface="Arial" pitchFamily="34" charset="0"/>
              <a:cs typeface="Arial" pitchFamily="34" charset="0"/>
            </a:rPr>
            <a:pPr algn="ctr"/>
            <a:t>Lesotho - $177,600</a:t>
          </a:fld>
          <a:endParaRPr lang="en-GB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543984</xdr:colOff>
      <xdr:row>7</xdr:row>
      <xdr:rowOff>57150</xdr:rowOff>
    </xdr:from>
    <xdr:to>
      <xdr:col>20</xdr:col>
      <xdr:colOff>14818</xdr:colOff>
      <xdr:row>9</xdr:row>
      <xdr:rowOff>152399</xdr:rowOff>
    </xdr:to>
    <xdr:sp macro="" textlink="Calculation!$Q$87">
      <xdr:nvSpPr>
        <xdr:cNvPr id="28" name="TextBox 27"/>
        <xdr:cNvSpPr txBox="1"/>
      </xdr:nvSpPr>
      <xdr:spPr>
        <a:xfrm>
          <a:off x="9814984" y="956733"/>
          <a:ext cx="1926167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A4EEA26-B4F4-4495-BA0E-EEC50DB48E08}" type="TxLink">
            <a:rPr lang="en-GB" sz="1100" b="0">
              <a:latin typeface="Arial" pitchFamily="34" charset="0"/>
              <a:cs typeface="Arial" pitchFamily="34" charset="0"/>
            </a:rPr>
            <a:pPr algn="ctr"/>
            <a:t>CXO or Top Mgmt. - $97,266</a:t>
          </a:fld>
          <a:endParaRPr lang="en-GB" sz="11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31752</xdr:colOff>
      <xdr:row>3</xdr:row>
      <xdr:rowOff>179917</xdr:rowOff>
    </xdr:from>
    <xdr:to>
      <xdr:col>10</xdr:col>
      <xdr:colOff>116417</xdr:colOff>
      <xdr:row>3</xdr:row>
      <xdr:rowOff>179918</xdr:rowOff>
    </xdr:to>
    <xdr:cxnSp macro="">
      <xdr:nvCxnSpPr>
        <xdr:cNvPr id="32" name="Straight Connector 31"/>
        <xdr:cNvCxnSpPr/>
      </xdr:nvCxnSpPr>
      <xdr:spPr>
        <a:xfrm flipV="1">
          <a:off x="2550585" y="539750"/>
          <a:ext cx="3153832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148167</xdr:colOff>
      <xdr:row>3</xdr:row>
      <xdr:rowOff>169333</xdr:rowOff>
    </xdr:from>
    <xdr:to>
      <xdr:col>18</xdr:col>
      <xdr:colOff>232832</xdr:colOff>
      <xdr:row>3</xdr:row>
      <xdr:rowOff>169334</xdr:rowOff>
    </xdr:to>
    <xdr:cxnSp macro="">
      <xdr:nvCxnSpPr>
        <xdr:cNvPr id="34" name="Straight Connector 33"/>
        <xdr:cNvCxnSpPr/>
      </xdr:nvCxnSpPr>
      <xdr:spPr>
        <a:xfrm flipV="1">
          <a:off x="7577667" y="529166"/>
          <a:ext cx="3153832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29306</xdr:colOff>
      <xdr:row>3</xdr:row>
      <xdr:rowOff>183173</xdr:rowOff>
    </xdr:from>
    <xdr:to>
      <xdr:col>5</xdr:col>
      <xdr:colOff>29307</xdr:colOff>
      <xdr:row>4</xdr:row>
      <xdr:rowOff>7330</xdr:rowOff>
    </xdr:to>
    <xdr:cxnSp macro="">
      <xdr:nvCxnSpPr>
        <xdr:cNvPr id="47" name="Straight Arrow Connector 46"/>
        <xdr:cNvCxnSpPr/>
      </xdr:nvCxnSpPr>
      <xdr:spPr>
        <a:xfrm rot="16200000" flipH="1">
          <a:off x="2469171" y="608135"/>
          <a:ext cx="117234" cy="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300406</xdr:colOff>
      <xdr:row>3</xdr:row>
      <xdr:rowOff>190501</xdr:rowOff>
    </xdr:from>
    <xdr:to>
      <xdr:col>8</xdr:col>
      <xdr:colOff>300407</xdr:colOff>
      <xdr:row>4</xdr:row>
      <xdr:rowOff>14658</xdr:rowOff>
    </xdr:to>
    <xdr:cxnSp macro="">
      <xdr:nvCxnSpPr>
        <xdr:cNvPr id="56" name="Straight Arrow Connector 55"/>
        <xdr:cNvCxnSpPr/>
      </xdr:nvCxnSpPr>
      <xdr:spPr>
        <a:xfrm rot="16200000" flipH="1">
          <a:off x="4564675" y="615463"/>
          <a:ext cx="117234" cy="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534868</xdr:colOff>
      <xdr:row>3</xdr:row>
      <xdr:rowOff>212480</xdr:rowOff>
    </xdr:from>
    <xdr:to>
      <xdr:col>11</xdr:col>
      <xdr:colOff>534869</xdr:colOff>
      <xdr:row>4</xdr:row>
      <xdr:rowOff>36637</xdr:rowOff>
    </xdr:to>
    <xdr:cxnSp macro="">
      <xdr:nvCxnSpPr>
        <xdr:cNvPr id="57" name="Straight Arrow Connector 56"/>
        <xdr:cNvCxnSpPr/>
      </xdr:nvCxnSpPr>
      <xdr:spPr>
        <a:xfrm rot="16200000" flipH="1">
          <a:off x="6623540" y="637442"/>
          <a:ext cx="117234" cy="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234463</xdr:colOff>
      <xdr:row>3</xdr:row>
      <xdr:rowOff>175847</xdr:rowOff>
    </xdr:from>
    <xdr:to>
      <xdr:col>18</xdr:col>
      <xdr:colOff>234464</xdr:colOff>
      <xdr:row>4</xdr:row>
      <xdr:rowOff>4</xdr:rowOff>
    </xdr:to>
    <xdr:cxnSp macro="">
      <xdr:nvCxnSpPr>
        <xdr:cNvPr id="58" name="Straight Arrow Connector 57"/>
        <xdr:cNvCxnSpPr/>
      </xdr:nvCxnSpPr>
      <xdr:spPr>
        <a:xfrm rot="16200000" flipH="1">
          <a:off x="10580078" y="600809"/>
          <a:ext cx="117234" cy="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42498</xdr:colOff>
      <xdr:row>3</xdr:row>
      <xdr:rowOff>174381</xdr:rowOff>
    </xdr:from>
    <xdr:to>
      <xdr:col>15</xdr:col>
      <xdr:colOff>42499</xdr:colOff>
      <xdr:row>3</xdr:row>
      <xdr:rowOff>291615</xdr:rowOff>
    </xdr:to>
    <xdr:cxnSp macro="">
      <xdr:nvCxnSpPr>
        <xdr:cNvPr id="59" name="Straight Arrow Connector 58"/>
        <xdr:cNvCxnSpPr/>
      </xdr:nvCxnSpPr>
      <xdr:spPr>
        <a:xfrm rot="16200000" flipH="1">
          <a:off x="8563709" y="599343"/>
          <a:ext cx="117234" cy="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285749</xdr:colOff>
      <xdr:row>1</xdr:row>
      <xdr:rowOff>52917</xdr:rowOff>
    </xdr:from>
    <xdr:to>
      <xdr:col>3</xdr:col>
      <xdr:colOff>21165</xdr:colOff>
      <xdr:row>5</xdr:row>
      <xdr:rowOff>52917</xdr:rowOff>
    </xdr:to>
    <xdr:sp macro="" textlink="">
      <xdr:nvSpPr>
        <xdr:cNvPr id="30" name="Down Arrow Callout 29"/>
        <xdr:cNvSpPr/>
      </xdr:nvSpPr>
      <xdr:spPr>
        <a:xfrm>
          <a:off x="349249" y="52917"/>
          <a:ext cx="963083" cy="709083"/>
        </a:xfrm>
        <a:prstGeom prst="downArrow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254000</xdr:colOff>
      <xdr:row>1</xdr:row>
      <xdr:rowOff>42333</xdr:rowOff>
    </xdr:from>
    <xdr:to>
      <xdr:col>3</xdr:col>
      <xdr:colOff>42333</xdr:colOff>
      <xdr:row>3</xdr:row>
      <xdr:rowOff>190500</xdr:rowOff>
    </xdr:to>
    <xdr:sp macro="" textlink="">
      <xdr:nvSpPr>
        <xdr:cNvPr id="33" name="TextBox 32"/>
        <xdr:cNvSpPr txBox="1"/>
      </xdr:nvSpPr>
      <xdr:spPr>
        <a:xfrm>
          <a:off x="317500" y="42333"/>
          <a:ext cx="1016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GB" sz="1100"/>
            <a:t>Please</a:t>
          </a:r>
          <a:r>
            <a:rPr lang="en-GB" sz="1100" baseline="0"/>
            <a:t> make your selection</a:t>
          </a:r>
        </a:p>
        <a:p>
          <a:endParaRPr lang="en-GB" sz="1100"/>
        </a:p>
      </xdr:txBody>
    </xdr:sp>
    <xdr:clientData/>
  </xdr:twoCellAnchor>
  <xdr:oneCellAnchor>
    <xdr:from>
      <xdr:col>11</xdr:col>
      <xdr:colOff>373302</xdr:colOff>
      <xdr:row>13</xdr:row>
      <xdr:rowOff>47106</xdr:rowOff>
    </xdr:from>
    <xdr:ext cx="184730" cy="937629"/>
    <xdr:sp macro="" textlink="">
      <xdr:nvSpPr>
        <xdr:cNvPr id="35" name="Rectangle 34"/>
        <xdr:cNvSpPr/>
      </xdr:nvSpPr>
      <xdr:spPr>
        <a:xfrm>
          <a:off x="6575135" y="2237856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63500</xdr:colOff>
      <xdr:row>31</xdr:row>
      <xdr:rowOff>105833</xdr:rowOff>
    </xdr:from>
    <xdr:to>
      <xdr:col>3</xdr:col>
      <xdr:colOff>285749</xdr:colOff>
      <xdr:row>32</xdr:row>
      <xdr:rowOff>158751</xdr:rowOff>
    </xdr:to>
    <xdr:sp macro="" textlink="Calculation!$J$1">
      <xdr:nvSpPr>
        <xdr:cNvPr id="37" name="TextBox 36"/>
        <xdr:cNvSpPr txBox="1"/>
      </xdr:nvSpPr>
      <xdr:spPr>
        <a:xfrm>
          <a:off x="127000" y="5598583"/>
          <a:ext cx="1449916" cy="232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F9F015A5-49E5-4314-B3CE-970613172598}" type="TxLink">
            <a:rPr lang="en-GB" sz="900" b="1">
              <a:latin typeface="Arial" pitchFamily="34" charset="0"/>
              <a:cs typeface="Arial" pitchFamily="34" charset="0"/>
            </a:rPr>
            <a:pPr algn="ctr"/>
            <a:t>Job Type</a:t>
          </a:fld>
          <a:endParaRPr lang="en-GB" sz="900" b="1">
            <a:latin typeface="Arial" pitchFamily="34" charset="0"/>
            <a:cs typeface="Arial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19050</xdr:rowOff>
        </xdr:from>
        <xdr:to>
          <xdr:col>3</xdr:col>
          <xdr:colOff>238125</xdr:colOff>
          <xdr:row>38</xdr:row>
          <xdr:rowOff>19050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57150</xdr:rowOff>
        </xdr:from>
        <xdr:to>
          <xdr:col>3</xdr:col>
          <xdr:colOff>266700</xdr:colOff>
          <xdr:row>10</xdr:row>
          <xdr:rowOff>142875</xdr:rowOff>
        </xdr:to>
        <xdr:sp macro="" textlink="">
          <xdr:nvSpPr>
            <xdr:cNvPr id="2050" name="List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13</xdr:row>
          <xdr:rowOff>85725</xdr:rowOff>
        </xdr:from>
        <xdr:to>
          <xdr:col>3</xdr:col>
          <xdr:colOff>247650</xdr:colOff>
          <xdr:row>17</xdr:row>
          <xdr:rowOff>142875</xdr:rowOff>
        </xdr:to>
        <xdr:sp macro="" textlink="">
          <xdr:nvSpPr>
            <xdr:cNvPr id="2051" name="List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19</xdr:row>
          <xdr:rowOff>161925</xdr:rowOff>
        </xdr:from>
        <xdr:to>
          <xdr:col>3</xdr:col>
          <xdr:colOff>247650</xdr:colOff>
          <xdr:row>24</xdr:row>
          <xdr:rowOff>38100</xdr:rowOff>
        </xdr:to>
        <xdr:sp macro="" textlink="">
          <xdr:nvSpPr>
            <xdr:cNvPr id="2052" name="List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27</xdr:row>
          <xdr:rowOff>171450</xdr:rowOff>
        </xdr:from>
        <xdr:to>
          <xdr:col>14</xdr:col>
          <xdr:colOff>66675</xdr:colOff>
          <xdr:row>37</xdr:row>
          <xdr:rowOff>85725</xdr:rowOff>
        </xdr:to>
        <xdr:pic>
          <xdr:nvPicPr>
            <xdr:cNvPr id="2059" name="Picture 11"/>
            <xdr:cNvPicPr>
              <a:picLocks noChangeAspect="1" noChangeArrowheads="1"/>
              <a:extLst>
                <a:ext uri="{84589F7E-364E-4C9E-8A38-B11213B215E9}">
                  <a14:cameraTool cellRange="Calculation!$L$40:$W$48" spid="_x0000_s2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38275" y="4972050"/>
              <a:ext cx="6619875" cy="1724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466725</xdr:colOff>
          <xdr:row>9</xdr:row>
          <xdr:rowOff>95250</xdr:rowOff>
        </xdr:from>
        <xdr:to>
          <xdr:col>11</xdr:col>
          <xdr:colOff>152400</xdr:colOff>
          <xdr:row>19</xdr:row>
          <xdr:rowOff>38100</xdr:rowOff>
        </xdr:to>
        <xdr:pic>
          <xdr:nvPicPr>
            <xdr:cNvPr id="2061" name="Picture 13"/>
            <xdr:cNvPicPr>
              <a:picLocks noChangeAspect="1" noChangeArrowheads="1"/>
              <a:extLst>
                <a:ext uri="{84589F7E-364E-4C9E-8A38-B11213B215E9}">
                  <a14:cameraTool cellRange="Calculation!$M$28:$T$37" spid="_x0000_s210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52600" y="1619250"/>
              <a:ext cx="4562475" cy="1771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9</xdr:row>
          <xdr:rowOff>114300</xdr:rowOff>
        </xdr:from>
        <xdr:to>
          <xdr:col>18</xdr:col>
          <xdr:colOff>428625</xdr:colOff>
          <xdr:row>20</xdr:row>
          <xdr:rowOff>19050</xdr:rowOff>
        </xdr:to>
        <xdr:pic>
          <xdr:nvPicPr>
            <xdr:cNvPr id="2062" name="Picture 14"/>
            <xdr:cNvPicPr>
              <a:picLocks noChangeAspect="1" noChangeArrowheads="1"/>
              <a:extLst>
                <a:ext uri="{84589F7E-364E-4C9E-8A38-B11213B215E9}">
                  <a14:cameraTool cellRange="Calculation!$M$17:$T$26" spid="_x0000_s210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315075" y="1638300"/>
              <a:ext cx="454342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17</xdr:row>
          <xdr:rowOff>133350</xdr:rowOff>
        </xdr:from>
        <xdr:to>
          <xdr:col>13</xdr:col>
          <xdr:colOff>352425</xdr:colOff>
          <xdr:row>27</xdr:row>
          <xdr:rowOff>142875</xdr:rowOff>
        </xdr:to>
        <xdr:pic>
          <xdr:nvPicPr>
            <xdr:cNvPr id="2065" name="Picture 17"/>
            <xdr:cNvPicPr>
              <a:picLocks noChangeAspect="1" noChangeArrowheads="1"/>
              <a:extLst>
                <a:ext uri="{84589F7E-364E-4C9E-8A38-B11213B215E9}">
                  <a14:cameraTool cellRange="Calculation!$L$5:$V$14" spid="_x0000_s21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567" y="3107267"/>
              <a:ext cx="6338358" cy="1808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256117</xdr:colOff>
          <xdr:row>19</xdr:row>
          <xdr:rowOff>38100</xdr:rowOff>
        </xdr:from>
        <xdr:to>
          <xdr:col>19</xdr:col>
          <xdr:colOff>456142</xdr:colOff>
          <xdr:row>36</xdr:row>
          <xdr:rowOff>141817</xdr:rowOff>
        </xdr:to>
        <xdr:pic>
          <xdr:nvPicPr>
            <xdr:cNvPr id="2068" name="Picture 20"/>
            <xdr:cNvPicPr>
              <a:picLocks noChangeAspect="1" noChangeArrowheads="1"/>
              <a:extLst>
                <a:ext uri="{84589F7E-364E-4C9E-8A38-B11213B215E9}">
                  <a14:cameraTool cellRange="Calculation!$O$52:$U$67" spid="_x0000_s210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685617" y="3371850"/>
              <a:ext cx="3883025" cy="3162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26</xdr:row>
          <xdr:rowOff>57150</xdr:rowOff>
        </xdr:from>
        <xdr:to>
          <xdr:col>3</xdr:col>
          <xdr:colOff>219075</xdr:colOff>
          <xdr:row>31</xdr:row>
          <xdr:rowOff>57150</xdr:rowOff>
        </xdr:to>
        <xdr:sp macro="" textlink="">
          <xdr:nvSpPr>
            <xdr:cNvPr id="2070" name="List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411956</xdr:colOff>
      <xdr:row>4</xdr:row>
      <xdr:rowOff>128588</xdr:rowOff>
    </xdr:from>
    <xdr:to>
      <xdr:col>21</xdr:col>
      <xdr:colOff>357186</xdr:colOff>
      <xdr:row>14</xdr:row>
      <xdr:rowOff>23588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</xdr:colOff>
      <xdr:row>16</xdr:row>
      <xdr:rowOff>71437</xdr:rowOff>
    </xdr:from>
    <xdr:to>
      <xdr:col>20</xdr:col>
      <xdr:colOff>298500</xdr:colOff>
      <xdr:row>25</xdr:row>
      <xdr:rowOff>156937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35720</xdr:colOff>
      <xdr:row>27</xdr:row>
      <xdr:rowOff>154782</xdr:rowOff>
    </xdr:from>
    <xdr:to>
      <xdr:col>20</xdr:col>
      <xdr:colOff>274689</xdr:colOff>
      <xdr:row>37</xdr:row>
      <xdr:rowOff>49782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169066</xdr:colOff>
      <xdr:row>38</xdr:row>
      <xdr:rowOff>190499</xdr:rowOff>
    </xdr:from>
    <xdr:to>
      <xdr:col>23</xdr:col>
      <xdr:colOff>139160</xdr:colOff>
      <xdr:row>48</xdr:row>
      <xdr:rowOff>85499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357188</xdr:colOff>
      <xdr:row>51</xdr:row>
      <xdr:rowOff>95251</xdr:rowOff>
    </xdr:from>
    <xdr:to>
      <xdr:col>20</xdr:col>
      <xdr:colOff>535781</xdr:colOff>
      <xdr:row>65</xdr:row>
      <xdr:rowOff>166688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214312</xdr:colOff>
      <xdr:row>64</xdr:row>
      <xdr:rowOff>83343</xdr:rowOff>
    </xdr:from>
    <xdr:to>
      <xdr:col>19</xdr:col>
      <xdr:colOff>178595</xdr:colOff>
      <xdr:row>66</xdr:row>
      <xdr:rowOff>95249</xdr:rowOff>
    </xdr:to>
    <xdr:sp macro="" textlink="">
      <xdr:nvSpPr>
        <xdr:cNvPr id="7" name="TextBox 6"/>
        <xdr:cNvSpPr txBox="1"/>
      </xdr:nvSpPr>
      <xdr:spPr>
        <a:xfrm>
          <a:off x="10929937" y="12275343"/>
          <a:ext cx="2393158" cy="39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900">
              <a:latin typeface="Arial" pitchFamily="34" charset="0"/>
              <a:cs typeface="Arial" pitchFamily="34" charset="0"/>
            </a:rPr>
            <a:t>* Numbers</a:t>
          </a:r>
          <a:r>
            <a:rPr lang="en-GB" sz="900" baseline="0">
              <a:latin typeface="Arial" pitchFamily="34" charset="0"/>
              <a:cs typeface="Arial" pitchFamily="34" charset="0"/>
            </a:rPr>
            <a:t> in brackets represent  the number of people included</a:t>
          </a:r>
          <a:endParaRPr lang="en-GB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571498</xdr:colOff>
      <xdr:row>77</xdr:row>
      <xdr:rowOff>47625</xdr:rowOff>
    </xdr:from>
    <xdr:to>
      <xdr:col>10</xdr:col>
      <xdr:colOff>392906</xdr:colOff>
      <xdr:row>78</xdr:row>
      <xdr:rowOff>71437</xdr:rowOff>
    </xdr:to>
    <xdr:sp macro="" textlink="">
      <xdr:nvSpPr>
        <xdr:cNvPr id="8" name="TextBox 7"/>
        <xdr:cNvSpPr txBox="1"/>
      </xdr:nvSpPr>
      <xdr:spPr>
        <a:xfrm>
          <a:off x="6072186" y="13906500"/>
          <a:ext cx="3488533" cy="2024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900">
              <a:latin typeface="Arial" pitchFamily="34" charset="0"/>
              <a:cs typeface="Arial" pitchFamily="34" charset="0"/>
            </a:rPr>
            <a:t>* Numbers</a:t>
          </a:r>
          <a:r>
            <a:rPr lang="en-GB" sz="900" baseline="0">
              <a:latin typeface="Arial" pitchFamily="34" charset="0"/>
              <a:cs typeface="Arial" pitchFamily="34" charset="0"/>
            </a:rPr>
            <a:t> in brackets represent  the number of people included</a:t>
          </a:r>
          <a:endParaRPr lang="en-GB" sz="9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N137" totalsRowShown="0">
  <autoFilter ref="L3:N137"/>
  <sortState ref="L4:N137">
    <sortCondition ref="M3:M137"/>
  </sortState>
  <tableColumns count="3">
    <tableColumn id="1" name="Actual"/>
    <tableColumn id="2" name="Mapping"/>
    <tableColumn id="3" name="Contin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O1888" totalsRowShown="0">
  <autoFilter ref="B5:O1888"/>
  <tableColumns count="14">
    <tableColumn id="1" name="Unique ID"/>
    <tableColumn id="2" name="Timestamp" dataDxfId="6"/>
    <tableColumn id="3" name="Your Salary" dataDxfId="5"/>
    <tableColumn id="4" name="clean Salary (in local currency)"/>
    <tableColumn id="5" name="Currency"/>
    <tableColumn id="13" name="Salary in USD" dataDxfId="4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3">
      <calculatedColumnFormula>VLOOKUP(tblSalaries[[#This Row],[Where do you work]],tblCountries[[Actual]:[Mapping]],2,FALSE)</calculatedColumnFormula>
    </tableColumn>
    <tableColumn id="11" name="Continent" dataDxfId="2">
      <calculatedColumnFormula>+VLOOKUP(tblSalaries[[#This Row],[clean Country]],tblCountries[#All],3,FALSE)</calculatedColumnFormula>
    </tableColumn>
    <tableColumn id="9" name="How many hours of a day you work on Excel"/>
    <tableColumn id="12" name="Years of Experience" dataDxfId="1"/>
    <tableColumn id="14" name="Years category" dataDxfId="0">
      <calculatedColumnFormula>+VLOOKUP(tblSalaries[[#This Row],[Years of Experience]],Categories!$A$14:$B$17,2)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T11"/>
  <sheetViews>
    <sheetView showGridLines="0" tabSelected="1" zoomScale="90" zoomScaleNormal="90" workbookViewId="0">
      <selection activeCell="X28" sqref="X28"/>
    </sheetView>
  </sheetViews>
  <sheetFormatPr defaultRowHeight="14.25" x14ac:dyDescent="0.2"/>
  <cols>
    <col min="1" max="1" width="1" style="12" customWidth="1"/>
    <col min="2" max="16384" width="9.140625" style="12"/>
  </cols>
  <sheetData>
    <row r="1" spans="5:20" s="25" customFormat="1" ht="4.5" customHeight="1" thickBot="1" x14ac:dyDescent="0.25"/>
    <row r="2" spans="5:20" x14ac:dyDescent="0.2">
      <c r="E2" s="31" t="s">
        <v>4052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5:20" ht="15" thickBot="1" x14ac:dyDescent="0.25">
      <c r="E3" s="3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5:20" ht="23.25" customHeight="1" x14ac:dyDescent="0.2">
      <c r="E4" s="30" t="s">
        <v>4049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5:20" ht="4.5" customHeight="1" x14ac:dyDescent="0.2"/>
    <row r="8" spans="5:20" ht="15" x14ac:dyDescent="0.25">
      <c r="E8" s="13"/>
    </row>
    <row r="9" spans="5:20" ht="15" x14ac:dyDescent="0.25">
      <c r="E9" s="13"/>
    </row>
    <row r="10" spans="5:20" ht="15" x14ac:dyDescent="0.25">
      <c r="E10" s="13"/>
    </row>
    <row r="11" spans="5:20" ht="15" x14ac:dyDescent="0.25">
      <c r="E11" s="13"/>
    </row>
  </sheetData>
  <mergeCells count="2">
    <mergeCell ref="E4:T4"/>
    <mergeCell ref="E2:S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 Box 1">
              <controlPr defaultSize="0" autoLine="0" autoPict="0">
                <anchor moveWithCells="1">
                  <from>
                    <xdr:col>1</xdr:col>
                    <xdr:colOff>152400</xdr:colOff>
                    <xdr:row>33</xdr:row>
                    <xdr:rowOff>19050</xdr:rowOff>
                  </from>
                  <to>
                    <xdr:col>3</xdr:col>
                    <xdr:colOff>238125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List Box 2">
              <controlPr defaultSize="0" autoLine="0" autoPict="0">
                <anchor moveWithCells="1">
                  <from>
                    <xdr:col>1</xdr:col>
                    <xdr:colOff>114300</xdr:colOff>
                    <xdr:row>7</xdr:row>
                    <xdr:rowOff>57150</xdr:rowOff>
                  </from>
                  <to>
                    <xdr:col>3</xdr:col>
                    <xdr:colOff>266700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List Box 3">
              <controlPr defaultSize="0" autoLine="0" autoPict="0">
                <anchor moveWithCells="1">
                  <from>
                    <xdr:col>1</xdr:col>
                    <xdr:colOff>123825</xdr:colOff>
                    <xdr:row>13</xdr:row>
                    <xdr:rowOff>85725</xdr:rowOff>
                  </from>
                  <to>
                    <xdr:col>3</xdr:col>
                    <xdr:colOff>247650</xdr:colOff>
                    <xdr:row>17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List Box 4">
              <controlPr defaultSize="0" autoLine="0" autoPict="0">
                <anchor moveWithCells="1">
                  <from>
                    <xdr:col>1</xdr:col>
                    <xdr:colOff>123825</xdr:colOff>
                    <xdr:row>19</xdr:row>
                    <xdr:rowOff>161925</xdr:rowOff>
                  </from>
                  <to>
                    <xdr:col>3</xdr:col>
                    <xdr:colOff>247650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8" name="List Box 22">
              <controlPr defaultSize="0" autoLine="0" autoPict="0">
                <anchor moveWithCells="1">
                  <from>
                    <xdr:col>1</xdr:col>
                    <xdr:colOff>152400</xdr:colOff>
                    <xdr:row>26</xdr:row>
                    <xdr:rowOff>57150</xdr:rowOff>
                  </from>
                  <to>
                    <xdr:col>3</xdr:col>
                    <xdr:colOff>219075</xdr:colOff>
                    <xdr:row>31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37"/>
  <sheetViews>
    <sheetView showGridLines="0" topLeftCell="D1" workbookViewId="0">
      <selection activeCell="O9" sqref="O9"/>
    </sheetView>
  </sheetViews>
  <sheetFormatPr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4" ht="23.25" x14ac:dyDescent="0.35">
      <c r="B1" s="28" t="s">
        <v>4007</v>
      </c>
      <c r="C1" s="28"/>
      <c r="G1" s="2" t="s">
        <v>3976</v>
      </c>
      <c r="H1" s="2" t="s">
        <v>3997</v>
      </c>
    </row>
    <row r="2" spans="2:14" x14ac:dyDescent="0.25">
      <c r="B2" s="5" t="s">
        <v>4006</v>
      </c>
      <c r="C2" s="5"/>
      <c r="L2" s="5" t="s">
        <v>4005</v>
      </c>
      <c r="M2" s="5"/>
    </row>
    <row r="3" spans="2:14" x14ac:dyDescent="0.25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  <c r="N3" t="s">
        <v>4010</v>
      </c>
    </row>
    <row r="4" spans="2:14" x14ac:dyDescent="0.25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1074</v>
      </c>
      <c r="M4" t="s">
        <v>1074</v>
      </c>
      <c r="N4" t="s">
        <v>983</v>
      </c>
    </row>
    <row r="5" spans="2:14" x14ac:dyDescent="0.25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163</v>
      </c>
      <c r="M5" t="s">
        <v>4009</v>
      </c>
      <c r="N5" t="s">
        <v>4012</v>
      </c>
    </row>
    <row r="6" spans="2:14" x14ac:dyDescent="0.25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1331</v>
      </c>
      <c r="M6" t="s">
        <v>1331</v>
      </c>
      <c r="N6" t="s">
        <v>4011</v>
      </c>
    </row>
    <row r="7" spans="2:14" x14ac:dyDescent="0.25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1860</v>
      </c>
      <c r="M7" t="s">
        <v>1860</v>
      </c>
      <c r="N7" t="s">
        <v>4012</v>
      </c>
    </row>
    <row r="8" spans="2:14" x14ac:dyDescent="0.25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992</v>
      </c>
      <c r="M8" t="s">
        <v>992</v>
      </c>
      <c r="N8" t="s">
        <v>4011</v>
      </c>
    </row>
    <row r="9" spans="2:14" x14ac:dyDescent="0.25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1126</v>
      </c>
      <c r="M9" t="s">
        <v>1126</v>
      </c>
      <c r="N9" t="s">
        <v>4013</v>
      </c>
    </row>
    <row r="10" spans="2:14" x14ac:dyDescent="0.25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84</v>
      </c>
      <c r="M10" t="s">
        <v>84</v>
      </c>
      <c r="N10" t="s">
        <v>4014</v>
      </c>
    </row>
    <row r="11" spans="2:14" x14ac:dyDescent="0.25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1519</v>
      </c>
      <c r="M11" t="s">
        <v>1519</v>
      </c>
      <c r="N11" t="s">
        <v>983</v>
      </c>
    </row>
    <row r="12" spans="2:14" x14ac:dyDescent="0.25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1773</v>
      </c>
      <c r="M12" t="s">
        <v>1773</v>
      </c>
      <c r="N12" t="s">
        <v>4012</v>
      </c>
    </row>
    <row r="13" spans="2:14" x14ac:dyDescent="0.25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1951</v>
      </c>
      <c r="M13" t="s">
        <v>1951</v>
      </c>
      <c r="N13" t="s">
        <v>983</v>
      </c>
    </row>
    <row r="14" spans="2:14" x14ac:dyDescent="0.25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425</v>
      </c>
      <c r="M14" t="s">
        <v>425</v>
      </c>
      <c r="N14" t="s">
        <v>4013</v>
      </c>
    </row>
    <row r="15" spans="2:14" x14ac:dyDescent="0.25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59</v>
      </c>
      <c r="M15" t="s">
        <v>59</v>
      </c>
      <c r="N15" t="s">
        <v>983</v>
      </c>
    </row>
    <row r="16" spans="2:14" x14ac:dyDescent="0.25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292</v>
      </c>
      <c r="M16" t="s">
        <v>292</v>
      </c>
      <c r="N16" t="s">
        <v>4011</v>
      </c>
    </row>
    <row r="17" spans="2:14" x14ac:dyDescent="0.25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851</v>
      </c>
      <c r="M17" t="s">
        <v>851</v>
      </c>
      <c r="N17" t="s">
        <v>4013</v>
      </c>
    </row>
    <row r="18" spans="2:14" x14ac:dyDescent="0.25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1671</v>
      </c>
      <c r="M18" t="s">
        <v>1671</v>
      </c>
      <c r="N18" t="s">
        <v>4011</v>
      </c>
    </row>
    <row r="19" spans="2:14" x14ac:dyDescent="0.25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143</v>
      </c>
      <c r="M19" t="s">
        <v>143</v>
      </c>
      <c r="N19" t="s">
        <v>4011</v>
      </c>
    </row>
    <row r="20" spans="2:14" x14ac:dyDescent="0.25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111</v>
      </c>
      <c r="M20" t="s">
        <v>143</v>
      </c>
      <c r="N20" t="s">
        <v>4011</v>
      </c>
    </row>
    <row r="21" spans="2:14" x14ac:dyDescent="0.25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662</v>
      </c>
      <c r="M21" t="s">
        <v>143</v>
      </c>
      <c r="N21" t="s">
        <v>4011</v>
      </c>
    </row>
    <row r="22" spans="2:14" x14ac:dyDescent="0.25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1707</v>
      </c>
      <c r="M22" t="s">
        <v>1707</v>
      </c>
      <c r="N22" t="s">
        <v>983</v>
      </c>
    </row>
    <row r="23" spans="2:14" x14ac:dyDescent="0.25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799</v>
      </c>
      <c r="M23" t="s">
        <v>799</v>
      </c>
      <c r="N23" t="s">
        <v>4013</v>
      </c>
    </row>
    <row r="24" spans="2:14" x14ac:dyDescent="0.25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88</v>
      </c>
      <c r="M24" t="s">
        <v>88</v>
      </c>
      <c r="N24" t="s">
        <v>4015</v>
      </c>
    </row>
    <row r="25" spans="2:14" x14ac:dyDescent="0.25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541</v>
      </c>
      <c r="M25" t="s">
        <v>88</v>
      </c>
      <c r="N25" t="s">
        <v>4015</v>
      </c>
    </row>
    <row r="26" spans="2:14" x14ac:dyDescent="0.25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639</v>
      </c>
      <c r="M26" t="s">
        <v>639</v>
      </c>
      <c r="N26" t="s">
        <v>4011</v>
      </c>
    </row>
    <row r="27" spans="2:14" x14ac:dyDescent="0.25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1123</v>
      </c>
      <c r="M27" t="s">
        <v>1123</v>
      </c>
      <c r="N27" t="s">
        <v>4016</v>
      </c>
    </row>
    <row r="28" spans="2:14" x14ac:dyDescent="0.25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184</v>
      </c>
      <c r="M28" t="s">
        <v>184</v>
      </c>
      <c r="N28" t="s">
        <v>4011</v>
      </c>
    </row>
    <row r="29" spans="2:14" x14ac:dyDescent="0.25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971</v>
      </c>
      <c r="M29" t="s">
        <v>184</v>
      </c>
      <c r="N29" t="s">
        <v>4011</v>
      </c>
    </row>
    <row r="30" spans="2:14" x14ac:dyDescent="0.25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499</v>
      </c>
      <c r="M30" t="s">
        <v>499</v>
      </c>
      <c r="N30" t="s">
        <v>4011</v>
      </c>
    </row>
    <row r="31" spans="2:14" x14ac:dyDescent="0.25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935</v>
      </c>
      <c r="M31" t="s">
        <v>935</v>
      </c>
      <c r="N31" t="s">
        <v>983</v>
      </c>
    </row>
    <row r="32" spans="2:14" x14ac:dyDescent="0.25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12</v>
      </c>
      <c r="M32" t="s">
        <v>935</v>
      </c>
      <c r="N32" t="s">
        <v>983</v>
      </c>
    </row>
    <row r="33" spans="2:14" x14ac:dyDescent="0.25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1052</v>
      </c>
      <c r="M33" t="s">
        <v>1052</v>
      </c>
      <c r="N33" t="s">
        <v>983</v>
      </c>
    </row>
    <row r="34" spans="2:14" x14ac:dyDescent="0.25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877</v>
      </c>
      <c r="M34" t="s">
        <v>877</v>
      </c>
      <c r="N34" t="s">
        <v>983</v>
      </c>
    </row>
    <row r="35" spans="2:14" x14ac:dyDescent="0.25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1978</v>
      </c>
      <c r="M35" t="s">
        <v>877</v>
      </c>
      <c r="N35" t="s">
        <v>983</v>
      </c>
    </row>
    <row r="36" spans="2:14" x14ac:dyDescent="0.25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526</v>
      </c>
      <c r="M36" t="s">
        <v>526</v>
      </c>
      <c r="N36" t="s">
        <v>4011</v>
      </c>
    </row>
    <row r="37" spans="2:14" x14ac:dyDescent="0.25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359</v>
      </c>
      <c r="M37" t="s">
        <v>359</v>
      </c>
      <c r="N37" t="s">
        <v>4012</v>
      </c>
    </row>
    <row r="38" spans="2:14" x14ac:dyDescent="0.25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847</v>
      </c>
      <c r="M38" t="s">
        <v>847</v>
      </c>
      <c r="N38" t="s">
        <v>4017</v>
      </c>
    </row>
    <row r="39" spans="2:14" x14ac:dyDescent="0.25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574</v>
      </c>
      <c r="M39" t="s">
        <v>574</v>
      </c>
      <c r="N39" t="s">
        <v>983</v>
      </c>
    </row>
    <row r="40" spans="2:14" x14ac:dyDescent="0.25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1991</v>
      </c>
      <c r="M40" t="s">
        <v>1991</v>
      </c>
      <c r="N40" t="s">
        <v>4017</v>
      </c>
    </row>
    <row r="41" spans="2:14" x14ac:dyDescent="0.25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983</v>
      </c>
      <c r="M41" t="s">
        <v>983</v>
      </c>
      <c r="N41" t="s">
        <v>983</v>
      </c>
    </row>
    <row r="42" spans="2:14" x14ac:dyDescent="0.25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1497</v>
      </c>
      <c r="M42" t="s">
        <v>983</v>
      </c>
      <c r="N42" t="s">
        <v>983</v>
      </c>
    </row>
    <row r="43" spans="2:14" x14ac:dyDescent="0.25">
      <c r="G43" s="6" t="s">
        <v>3959</v>
      </c>
      <c r="H43" s="6">
        <v>1.2677099999999999</v>
      </c>
      <c r="I43" s="6" t="s">
        <v>1159</v>
      </c>
      <c r="L43" t="s">
        <v>1956</v>
      </c>
      <c r="M43" t="s">
        <v>983</v>
      </c>
      <c r="N43" t="s">
        <v>983</v>
      </c>
    </row>
    <row r="44" spans="2:14" x14ac:dyDescent="0.25">
      <c r="G44" s="6" t="s">
        <v>3960</v>
      </c>
      <c r="H44" s="6">
        <v>8.2019800000000007</v>
      </c>
      <c r="I44" s="6" t="s">
        <v>585</v>
      </c>
      <c r="L44" t="s">
        <v>1282</v>
      </c>
      <c r="M44" t="s">
        <v>983</v>
      </c>
      <c r="N44" t="s">
        <v>983</v>
      </c>
    </row>
    <row r="45" spans="2:14" x14ac:dyDescent="0.25">
      <c r="G45" s="6" t="s">
        <v>3961</v>
      </c>
      <c r="H45" s="6">
        <v>1151.0899999999999</v>
      </c>
      <c r="I45" s="6" t="s">
        <v>3962</v>
      </c>
      <c r="L45" t="s">
        <v>1623</v>
      </c>
      <c r="M45" t="s">
        <v>983</v>
      </c>
      <c r="N45" t="s">
        <v>983</v>
      </c>
    </row>
    <row r="46" spans="2:14" x14ac:dyDescent="0.25">
      <c r="G46" s="6" t="s">
        <v>3963</v>
      </c>
      <c r="H46" s="6">
        <v>132.90700000000001</v>
      </c>
      <c r="I46" s="6" t="s">
        <v>1147</v>
      </c>
      <c r="L46" t="s">
        <v>515</v>
      </c>
      <c r="M46" t="s">
        <v>515</v>
      </c>
      <c r="N46" t="s">
        <v>983</v>
      </c>
    </row>
    <row r="47" spans="2:14" x14ac:dyDescent="0.25">
      <c r="G47" s="6" t="s">
        <v>3964</v>
      </c>
      <c r="H47" s="6">
        <v>6.9611099999999997</v>
      </c>
      <c r="I47" s="6" t="s">
        <v>445</v>
      </c>
      <c r="L47" t="s">
        <v>106</v>
      </c>
      <c r="M47" t="s">
        <v>106</v>
      </c>
      <c r="N47" t="s">
        <v>983</v>
      </c>
    </row>
    <row r="48" spans="2:14" x14ac:dyDescent="0.25">
      <c r="G48" s="6" t="s">
        <v>3965</v>
      </c>
      <c r="H48" s="6">
        <v>0.94529300000000005</v>
      </c>
      <c r="I48" s="6" t="s">
        <v>1881</v>
      </c>
      <c r="L48" t="s">
        <v>113</v>
      </c>
      <c r="M48" t="s">
        <v>106</v>
      </c>
      <c r="N48" t="s">
        <v>983</v>
      </c>
    </row>
    <row r="49" spans="7:14" x14ac:dyDescent="0.25">
      <c r="G49" s="6" t="s">
        <v>3966</v>
      </c>
      <c r="H49" s="6">
        <v>29.859400000000001</v>
      </c>
      <c r="I49" s="6" t="s">
        <v>3967</v>
      </c>
      <c r="L49" t="s">
        <v>24</v>
      </c>
      <c r="M49" t="s">
        <v>24</v>
      </c>
      <c r="N49" t="s">
        <v>983</v>
      </c>
    </row>
    <row r="50" spans="7:14" x14ac:dyDescent="0.25">
      <c r="G50" s="6" t="s">
        <v>3968</v>
      </c>
      <c r="H50" s="6">
        <v>31.500299999999999</v>
      </c>
      <c r="I50" s="6" t="s">
        <v>3969</v>
      </c>
      <c r="L50" t="s">
        <v>1503</v>
      </c>
      <c r="M50" t="s">
        <v>1503</v>
      </c>
      <c r="N50" t="s">
        <v>4017</v>
      </c>
    </row>
    <row r="51" spans="7:14" x14ac:dyDescent="0.25">
      <c r="G51" s="6" t="s">
        <v>3970</v>
      </c>
      <c r="H51" s="6">
        <v>6.3912199999999997</v>
      </c>
      <c r="I51" s="6" t="s">
        <v>3971</v>
      </c>
      <c r="L51" t="s">
        <v>169</v>
      </c>
      <c r="M51" t="s">
        <v>169</v>
      </c>
      <c r="N51" t="s">
        <v>983</v>
      </c>
    </row>
    <row r="52" spans="7:14" x14ac:dyDescent="0.25">
      <c r="G52" s="6" t="s">
        <v>3972</v>
      </c>
      <c r="H52" s="6">
        <v>1.79447</v>
      </c>
      <c r="I52" s="6" t="s">
        <v>3973</v>
      </c>
      <c r="L52" t="s">
        <v>680</v>
      </c>
      <c r="M52" t="s">
        <v>680</v>
      </c>
      <c r="N52" t="s">
        <v>4011</v>
      </c>
    </row>
    <row r="53" spans="7:14" x14ac:dyDescent="0.25">
      <c r="G53" s="6" t="s">
        <v>3974</v>
      </c>
      <c r="H53" s="6">
        <v>4.2940199999999997</v>
      </c>
      <c r="I53" s="6" t="s">
        <v>3975</v>
      </c>
      <c r="L53" t="s">
        <v>1933</v>
      </c>
      <c r="M53" t="s">
        <v>1933</v>
      </c>
      <c r="N53" t="s">
        <v>4016</v>
      </c>
    </row>
    <row r="54" spans="7:14" x14ac:dyDescent="0.25">
      <c r="G54" s="6" t="s">
        <v>3977</v>
      </c>
      <c r="H54" s="6">
        <v>3.6735099999999998</v>
      </c>
      <c r="I54" s="6" t="s">
        <v>358</v>
      </c>
      <c r="L54" t="s">
        <v>38</v>
      </c>
      <c r="M54" t="s">
        <v>38</v>
      </c>
      <c r="N54" t="s">
        <v>983</v>
      </c>
    </row>
    <row r="55" spans="7:14" x14ac:dyDescent="0.25">
      <c r="G55" s="6" t="s">
        <v>3980</v>
      </c>
      <c r="H55" s="6">
        <v>81.827399999999997</v>
      </c>
      <c r="I55" s="6" t="s">
        <v>483</v>
      </c>
      <c r="L55" t="s">
        <v>21</v>
      </c>
      <c r="M55" t="s">
        <v>21</v>
      </c>
      <c r="N55" t="s">
        <v>983</v>
      </c>
    </row>
    <row r="56" spans="7:14" x14ac:dyDescent="0.25">
      <c r="G56" s="6" t="s">
        <v>3981</v>
      </c>
      <c r="H56" s="6">
        <v>498.05</v>
      </c>
      <c r="I56" s="6" t="s">
        <v>3982</v>
      </c>
      <c r="L56" t="s">
        <v>8</v>
      </c>
      <c r="M56" t="s">
        <v>8</v>
      </c>
      <c r="N56" t="s">
        <v>4013</v>
      </c>
    </row>
    <row r="57" spans="7:14" x14ac:dyDescent="0.25">
      <c r="G57" s="6" t="s">
        <v>3983</v>
      </c>
      <c r="H57" s="6">
        <v>6.0510000000000002</v>
      </c>
      <c r="I57" s="6" t="s">
        <v>847</v>
      </c>
      <c r="L57" t="s">
        <v>726</v>
      </c>
      <c r="M57" t="s">
        <v>726</v>
      </c>
      <c r="N57" t="s">
        <v>4013</v>
      </c>
    </row>
    <row r="58" spans="7:14" x14ac:dyDescent="0.25">
      <c r="G58" s="6" t="s">
        <v>3985</v>
      </c>
      <c r="H58" s="6">
        <v>162.25</v>
      </c>
      <c r="I58" s="6" t="s">
        <v>3984</v>
      </c>
      <c r="L58" t="s">
        <v>954</v>
      </c>
      <c r="M58" t="s">
        <v>726</v>
      </c>
      <c r="N58" t="s">
        <v>4013</v>
      </c>
    </row>
    <row r="59" spans="7:14" x14ac:dyDescent="0.25">
      <c r="G59" s="6" t="s">
        <v>3987</v>
      </c>
      <c r="H59" s="6">
        <v>38.950000000000003</v>
      </c>
      <c r="I59" s="6" t="s">
        <v>3986</v>
      </c>
      <c r="L59" t="s">
        <v>1078</v>
      </c>
      <c r="M59" t="s">
        <v>1078</v>
      </c>
      <c r="N59" t="s">
        <v>4012</v>
      </c>
    </row>
    <row r="60" spans="7:14" x14ac:dyDescent="0.25">
      <c r="G60" s="6" t="s">
        <v>3988</v>
      </c>
      <c r="H60" s="6">
        <v>3.3298399999999999</v>
      </c>
      <c r="I60" s="6" t="s">
        <v>1337</v>
      </c>
      <c r="L60" t="s">
        <v>36</v>
      </c>
      <c r="M60" t="s">
        <v>36</v>
      </c>
      <c r="N60" t="s">
        <v>983</v>
      </c>
    </row>
    <row r="61" spans="7:14" x14ac:dyDescent="0.25">
      <c r="G61" s="6" t="s">
        <v>3989</v>
      </c>
      <c r="H61" s="6">
        <v>83.5</v>
      </c>
      <c r="I61" s="6" t="s">
        <v>1344</v>
      </c>
      <c r="L61" t="s">
        <v>416</v>
      </c>
      <c r="M61" t="s">
        <v>416</v>
      </c>
      <c r="N61" t="s">
        <v>4012</v>
      </c>
    </row>
    <row r="62" spans="7:14" x14ac:dyDescent="0.25">
      <c r="G62" s="6" t="s">
        <v>3990</v>
      </c>
      <c r="H62" s="6">
        <v>1322</v>
      </c>
      <c r="I62" s="6" t="s">
        <v>3991</v>
      </c>
      <c r="L62" t="s">
        <v>1351</v>
      </c>
      <c r="M62" t="s">
        <v>1351</v>
      </c>
      <c r="N62" t="s">
        <v>983</v>
      </c>
    </row>
    <row r="63" spans="7:14" x14ac:dyDescent="0.25">
      <c r="G63" s="6" t="s">
        <v>3992</v>
      </c>
      <c r="H63" s="6">
        <v>8.73</v>
      </c>
      <c r="I63" s="6" t="s">
        <v>1729</v>
      </c>
      <c r="L63" t="s">
        <v>654</v>
      </c>
      <c r="M63" t="s">
        <v>654</v>
      </c>
      <c r="N63" t="s">
        <v>4016</v>
      </c>
    </row>
    <row r="64" spans="7:14" x14ac:dyDescent="0.25">
      <c r="G64" s="6" t="s">
        <v>3993</v>
      </c>
      <c r="H64" s="6">
        <v>17.68</v>
      </c>
      <c r="I64" s="6" t="s">
        <v>1989</v>
      </c>
      <c r="L64" t="s">
        <v>1344</v>
      </c>
      <c r="M64" t="s">
        <v>1344</v>
      </c>
      <c r="N64" t="s">
        <v>4017</v>
      </c>
    </row>
    <row r="65" spans="12:14" x14ac:dyDescent="0.25">
      <c r="L65" t="s">
        <v>1176</v>
      </c>
      <c r="M65" t="s">
        <v>1176</v>
      </c>
      <c r="N65" t="s">
        <v>4012</v>
      </c>
    </row>
    <row r="66" spans="12:14" x14ac:dyDescent="0.25">
      <c r="L66" t="s">
        <v>1043</v>
      </c>
      <c r="M66" t="s">
        <v>1043</v>
      </c>
      <c r="N66" t="s">
        <v>4012</v>
      </c>
    </row>
    <row r="67" spans="12:14" x14ac:dyDescent="0.25">
      <c r="L67" t="s">
        <v>1371</v>
      </c>
      <c r="M67" t="s">
        <v>1371</v>
      </c>
      <c r="N67" t="s">
        <v>4011</v>
      </c>
    </row>
    <row r="68" spans="12:14" x14ac:dyDescent="0.25">
      <c r="L68" t="s">
        <v>1745</v>
      </c>
      <c r="M68" t="s">
        <v>1745</v>
      </c>
      <c r="N68" t="s">
        <v>4017</v>
      </c>
    </row>
    <row r="69" spans="12:14" x14ac:dyDescent="0.25">
      <c r="L69" t="s">
        <v>1700</v>
      </c>
      <c r="M69" t="s">
        <v>1700</v>
      </c>
      <c r="N69" t="s">
        <v>4017</v>
      </c>
    </row>
    <row r="70" spans="12:14" x14ac:dyDescent="0.25">
      <c r="L70" t="s">
        <v>818</v>
      </c>
      <c r="M70" t="s">
        <v>818</v>
      </c>
      <c r="N70" t="s">
        <v>983</v>
      </c>
    </row>
    <row r="71" spans="12:14" x14ac:dyDescent="0.25">
      <c r="L71" t="s">
        <v>1131</v>
      </c>
      <c r="M71" t="s">
        <v>1131</v>
      </c>
      <c r="N71" t="s">
        <v>4013</v>
      </c>
    </row>
    <row r="72" spans="12:14" x14ac:dyDescent="0.25">
      <c r="L72" t="s">
        <v>1679</v>
      </c>
      <c r="M72" t="s">
        <v>1131</v>
      </c>
      <c r="N72" t="s">
        <v>4013</v>
      </c>
    </row>
    <row r="73" spans="12:14" x14ac:dyDescent="0.25">
      <c r="L73" t="s">
        <v>1771</v>
      </c>
      <c r="M73" t="s">
        <v>1771</v>
      </c>
      <c r="N73" t="s">
        <v>4013</v>
      </c>
    </row>
    <row r="74" spans="12:14" x14ac:dyDescent="0.25">
      <c r="L74" t="s">
        <v>166</v>
      </c>
      <c r="M74" t="s">
        <v>166</v>
      </c>
      <c r="N74" t="s">
        <v>4011</v>
      </c>
    </row>
    <row r="75" spans="12:14" x14ac:dyDescent="0.25">
      <c r="L75" t="s">
        <v>1031</v>
      </c>
      <c r="M75" t="s">
        <v>166</v>
      </c>
      <c r="N75" t="s">
        <v>4011</v>
      </c>
    </row>
    <row r="76" spans="12:14" x14ac:dyDescent="0.25">
      <c r="L76" t="s">
        <v>1411</v>
      </c>
      <c r="M76" t="s">
        <v>1411</v>
      </c>
      <c r="N76" t="s">
        <v>4016</v>
      </c>
    </row>
    <row r="77" spans="12:14" x14ac:dyDescent="0.25">
      <c r="L77" t="s">
        <v>1291</v>
      </c>
      <c r="M77" t="s">
        <v>1291</v>
      </c>
      <c r="N77" t="s">
        <v>983</v>
      </c>
    </row>
    <row r="78" spans="12:14" x14ac:dyDescent="0.25">
      <c r="L78" t="s">
        <v>1731</v>
      </c>
      <c r="M78" t="s">
        <v>1731</v>
      </c>
      <c r="N78" t="s">
        <v>4017</v>
      </c>
    </row>
    <row r="79" spans="12:14" x14ac:dyDescent="0.25">
      <c r="L79" t="s">
        <v>4008</v>
      </c>
      <c r="M79" t="s">
        <v>4008</v>
      </c>
      <c r="N79" t="s">
        <v>4017</v>
      </c>
    </row>
    <row r="80" spans="12:14" x14ac:dyDescent="0.25">
      <c r="L80" t="s">
        <v>1444</v>
      </c>
      <c r="M80" t="s">
        <v>1444</v>
      </c>
      <c r="N80" t="s">
        <v>4013</v>
      </c>
    </row>
    <row r="81" spans="12:14" x14ac:dyDescent="0.25">
      <c r="L81" t="s">
        <v>1620</v>
      </c>
      <c r="M81" t="s">
        <v>1444</v>
      </c>
      <c r="N81" t="s">
        <v>4013</v>
      </c>
    </row>
    <row r="82" spans="12:14" x14ac:dyDescent="0.25">
      <c r="L82" t="s">
        <v>628</v>
      </c>
      <c r="M82" t="s">
        <v>628</v>
      </c>
      <c r="N82" t="s">
        <v>983</v>
      </c>
    </row>
    <row r="83" spans="12:14" x14ac:dyDescent="0.25">
      <c r="L83" t="s">
        <v>96</v>
      </c>
      <c r="M83" t="s">
        <v>628</v>
      </c>
      <c r="N83" t="s">
        <v>983</v>
      </c>
    </row>
    <row r="84" spans="12:14" x14ac:dyDescent="0.25">
      <c r="L84" t="s">
        <v>1690</v>
      </c>
      <c r="M84" t="s">
        <v>628</v>
      </c>
      <c r="N84" t="s">
        <v>983</v>
      </c>
    </row>
    <row r="85" spans="12:14" x14ac:dyDescent="0.25">
      <c r="L85" t="s">
        <v>672</v>
      </c>
      <c r="M85" t="s">
        <v>672</v>
      </c>
      <c r="N85" t="s">
        <v>4014</v>
      </c>
    </row>
    <row r="86" spans="12:14" x14ac:dyDescent="0.25">
      <c r="L86" t="s">
        <v>636</v>
      </c>
      <c r="M86" t="s">
        <v>672</v>
      </c>
      <c r="N86" t="s">
        <v>4014</v>
      </c>
    </row>
    <row r="87" spans="12:14" x14ac:dyDescent="0.25">
      <c r="L87" t="s">
        <v>1099</v>
      </c>
      <c r="M87" t="s">
        <v>672</v>
      </c>
      <c r="N87" t="s">
        <v>4014</v>
      </c>
    </row>
    <row r="88" spans="12:14" x14ac:dyDescent="0.25">
      <c r="L88" t="s">
        <v>1609</v>
      </c>
      <c r="M88" t="s">
        <v>672</v>
      </c>
      <c r="N88" t="s">
        <v>4014</v>
      </c>
    </row>
    <row r="89" spans="12:14" x14ac:dyDescent="0.25">
      <c r="L89" t="s">
        <v>870</v>
      </c>
      <c r="M89" t="s">
        <v>870</v>
      </c>
      <c r="N89" t="s">
        <v>4017</v>
      </c>
    </row>
    <row r="90" spans="12:14" x14ac:dyDescent="0.25">
      <c r="L90" t="s">
        <v>583</v>
      </c>
      <c r="M90" t="s">
        <v>583</v>
      </c>
      <c r="N90" t="s">
        <v>983</v>
      </c>
    </row>
    <row r="91" spans="12:14" x14ac:dyDescent="0.25">
      <c r="L91" t="s">
        <v>2004</v>
      </c>
      <c r="M91" t="s">
        <v>2004</v>
      </c>
      <c r="N91" t="s">
        <v>4012</v>
      </c>
    </row>
    <row r="92" spans="12:14" x14ac:dyDescent="0.25">
      <c r="L92" t="s">
        <v>17</v>
      </c>
      <c r="M92" t="s">
        <v>17</v>
      </c>
      <c r="N92" t="s">
        <v>4013</v>
      </c>
    </row>
    <row r="93" spans="12:14" x14ac:dyDescent="0.25">
      <c r="L93" t="s">
        <v>1381</v>
      </c>
      <c r="M93" t="s">
        <v>17</v>
      </c>
      <c r="N93" t="s">
        <v>4013</v>
      </c>
    </row>
    <row r="94" spans="12:14" x14ac:dyDescent="0.25">
      <c r="L94" t="s">
        <v>136</v>
      </c>
      <c r="M94" t="s">
        <v>136</v>
      </c>
      <c r="N94" t="s">
        <v>4011</v>
      </c>
    </row>
    <row r="95" spans="12:14" x14ac:dyDescent="0.25">
      <c r="L95" t="s">
        <v>1156</v>
      </c>
      <c r="M95" t="s">
        <v>1156</v>
      </c>
      <c r="N95" t="s">
        <v>4011</v>
      </c>
    </row>
    <row r="96" spans="12:14" x14ac:dyDescent="0.25">
      <c r="L96" t="s">
        <v>1722</v>
      </c>
      <c r="M96" t="s">
        <v>1722</v>
      </c>
      <c r="N96" t="s">
        <v>4011</v>
      </c>
    </row>
    <row r="97" spans="12:14" x14ac:dyDescent="0.25">
      <c r="L97" t="s">
        <v>347</v>
      </c>
      <c r="M97" t="s">
        <v>347</v>
      </c>
      <c r="N97" t="s">
        <v>4013</v>
      </c>
    </row>
    <row r="98" spans="12:14" x14ac:dyDescent="0.25">
      <c r="L98" t="s">
        <v>75</v>
      </c>
      <c r="M98" t="s">
        <v>75</v>
      </c>
      <c r="N98" t="s">
        <v>983</v>
      </c>
    </row>
    <row r="99" spans="12:14" x14ac:dyDescent="0.25">
      <c r="L99" t="s">
        <v>30</v>
      </c>
      <c r="M99" t="s">
        <v>30</v>
      </c>
      <c r="N99" t="s">
        <v>983</v>
      </c>
    </row>
    <row r="100" spans="12:14" x14ac:dyDescent="0.25">
      <c r="L100" t="s">
        <v>1011</v>
      </c>
      <c r="M100" t="s">
        <v>1011</v>
      </c>
      <c r="N100" t="s">
        <v>4012</v>
      </c>
    </row>
    <row r="101" spans="12:14" x14ac:dyDescent="0.25">
      <c r="L101" t="s">
        <v>567</v>
      </c>
      <c r="M101" t="s">
        <v>567</v>
      </c>
      <c r="N101" t="s">
        <v>4012</v>
      </c>
    </row>
    <row r="102" spans="12:14" x14ac:dyDescent="0.25">
      <c r="L102" t="s">
        <v>1306</v>
      </c>
      <c r="M102" t="s">
        <v>1306</v>
      </c>
      <c r="N102" t="s">
        <v>4011</v>
      </c>
    </row>
    <row r="103" spans="12:14" x14ac:dyDescent="0.25">
      <c r="L103" t="s">
        <v>73</v>
      </c>
      <c r="M103" t="s">
        <v>73</v>
      </c>
      <c r="N103" t="s">
        <v>983</v>
      </c>
    </row>
    <row r="104" spans="12:14" x14ac:dyDescent="0.25">
      <c r="L104" t="s">
        <v>65</v>
      </c>
      <c r="M104" t="s">
        <v>65</v>
      </c>
      <c r="N104" t="s">
        <v>983</v>
      </c>
    </row>
    <row r="105" spans="12:14" x14ac:dyDescent="0.25">
      <c r="L105" t="s">
        <v>133</v>
      </c>
      <c r="M105" t="s">
        <v>133</v>
      </c>
      <c r="N105" t="s">
        <v>4012</v>
      </c>
    </row>
    <row r="106" spans="12:14" x14ac:dyDescent="0.25">
      <c r="L106" t="s">
        <v>773</v>
      </c>
      <c r="M106" t="s">
        <v>133</v>
      </c>
      <c r="N106" t="s">
        <v>4012</v>
      </c>
    </row>
    <row r="107" spans="12:14" x14ac:dyDescent="0.25">
      <c r="L107" t="s">
        <v>1494</v>
      </c>
      <c r="M107" t="s">
        <v>133</v>
      </c>
      <c r="N107" t="s">
        <v>4012</v>
      </c>
    </row>
    <row r="108" spans="12:14" x14ac:dyDescent="0.25">
      <c r="L108" t="s">
        <v>644</v>
      </c>
      <c r="M108" t="s">
        <v>644</v>
      </c>
      <c r="N108" t="s">
        <v>4018</v>
      </c>
    </row>
    <row r="109" spans="12:14" x14ac:dyDescent="0.25">
      <c r="L109" t="s">
        <v>171</v>
      </c>
      <c r="M109" t="s">
        <v>171</v>
      </c>
      <c r="N109" t="s">
        <v>4013</v>
      </c>
    </row>
    <row r="110" spans="12:14" x14ac:dyDescent="0.25">
      <c r="L110" t="s">
        <v>1804</v>
      </c>
      <c r="M110" t="s">
        <v>1804</v>
      </c>
      <c r="N110" t="s">
        <v>983</v>
      </c>
    </row>
    <row r="111" spans="12:14" x14ac:dyDescent="0.25">
      <c r="L111" t="s">
        <v>1066</v>
      </c>
      <c r="M111" t="s">
        <v>1066</v>
      </c>
      <c r="N111" t="s">
        <v>983</v>
      </c>
    </row>
    <row r="112" spans="12:14" x14ac:dyDescent="0.25">
      <c r="L112" t="s">
        <v>548</v>
      </c>
      <c r="M112" t="s">
        <v>548</v>
      </c>
      <c r="N112" t="s">
        <v>4017</v>
      </c>
    </row>
    <row r="113" spans="12:14" x14ac:dyDescent="0.25">
      <c r="L113" t="s">
        <v>48</v>
      </c>
      <c r="M113" t="s">
        <v>48</v>
      </c>
      <c r="N113" t="s">
        <v>4017</v>
      </c>
    </row>
    <row r="114" spans="12:14" x14ac:dyDescent="0.25">
      <c r="L114" t="s">
        <v>1607</v>
      </c>
      <c r="M114" t="s">
        <v>48</v>
      </c>
      <c r="N114" t="s">
        <v>4017</v>
      </c>
    </row>
    <row r="115" spans="12:14" x14ac:dyDescent="0.25">
      <c r="L115" t="s">
        <v>120</v>
      </c>
      <c r="M115" t="s">
        <v>48</v>
      </c>
      <c r="N115" t="s">
        <v>4017</v>
      </c>
    </row>
    <row r="116" spans="12:14" x14ac:dyDescent="0.25">
      <c r="L116" t="s">
        <v>608</v>
      </c>
      <c r="M116" t="s">
        <v>608</v>
      </c>
      <c r="N116" t="s">
        <v>983</v>
      </c>
    </row>
    <row r="117" spans="12:14" x14ac:dyDescent="0.25">
      <c r="L117" t="s">
        <v>716</v>
      </c>
      <c r="M117" t="s">
        <v>716</v>
      </c>
      <c r="N117" t="s">
        <v>4013</v>
      </c>
    </row>
    <row r="118" spans="12:14" x14ac:dyDescent="0.25">
      <c r="L118" t="s">
        <v>1434</v>
      </c>
      <c r="M118" t="s">
        <v>716</v>
      </c>
      <c r="N118" t="s">
        <v>4013</v>
      </c>
    </row>
    <row r="119" spans="12:14" x14ac:dyDescent="0.25">
      <c r="L119" t="s">
        <v>447</v>
      </c>
      <c r="M119" t="s">
        <v>447</v>
      </c>
      <c r="N119" t="s">
        <v>983</v>
      </c>
    </row>
    <row r="120" spans="12:14" x14ac:dyDescent="0.25">
      <c r="L120" t="s">
        <v>46</v>
      </c>
      <c r="M120" t="s">
        <v>46</v>
      </c>
      <c r="N120" t="s">
        <v>983</v>
      </c>
    </row>
    <row r="121" spans="12:14" x14ac:dyDescent="0.25">
      <c r="L121" t="s">
        <v>299</v>
      </c>
      <c r="M121" t="s">
        <v>299</v>
      </c>
      <c r="N121" t="s">
        <v>4013</v>
      </c>
    </row>
    <row r="122" spans="12:14" x14ac:dyDescent="0.25">
      <c r="L122" t="s">
        <v>748</v>
      </c>
      <c r="M122" t="s">
        <v>299</v>
      </c>
      <c r="N122" t="s">
        <v>4013</v>
      </c>
    </row>
    <row r="123" spans="12:14" x14ac:dyDescent="0.25">
      <c r="L123" t="s">
        <v>1809</v>
      </c>
      <c r="M123" t="s">
        <v>1809</v>
      </c>
      <c r="N123" t="s">
        <v>4017</v>
      </c>
    </row>
    <row r="124" spans="12:14" x14ac:dyDescent="0.25">
      <c r="L124" t="s">
        <v>197</v>
      </c>
      <c r="M124" t="s">
        <v>197</v>
      </c>
      <c r="N124" t="s">
        <v>983</v>
      </c>
    </row>
    <row r="125" spans="12:14" x14ac:dyDescent="0.25">
      <c r="L125" t="s">
        <v>179</v>
      </c>
      <c r="M125" t="s">
        <v>179</v>
      </c>
      <c r="N125" t="s">
        <v>4012</v>
      </c>
    </row>
    <row r="126" spans="12:14" x14ac:dyDescent="0.25">
      <c r="L126" t="s">
        <v>126</v>
      </c>
      <c r="M126" t="s">
        <v>179</v>
      </c>
      <c r="N126" t="s">
        <v>4012</v>
      </c>
    </row>
    <row r="127" spans="12:14" x14ac:dyDescent="0.25">
      <c r="L127" t="s">
        <v>492</v>
      </c>
      <c r="M127" t="s">
        <v>179</v>
      </c>
      <c r="N127" t="s">
        <v>4012</v>
      </c>
    </row>
    <row r="128" spans="12:14" x14ac:dyDescent="0.25">
      <c r="L128" t="s">
        <v>1458</v>
      </c>
      <c r="M128" t="s">
        <v>1458</v>
      </c>
      <c r="N128" t="s">
        <v>4017</v>
      </c>
    </row>
    <row r="129" spans="12:14" x14ac:dyDescent="0.25">
      <c r="L129" t="s">
        <v>71</v>
      </c>
      <c r="M129" t="s">
        <v>71</v>
      </c>
      <c r="N129" t="s">
        <v>983</v>
      </c>
    </row>
    <row r="130" spans="12:14" x14ac:dyDescent="0.25">
      <c r="L130" t="s">
        <v>27</v>
      </c>
      <c r="M130" t="s">
        <v>27</v>
      </c>
      <c r="N130" t="s">
        <v>983</v>
      </c>
    </row>
    <row r="131" spans="12:14" x14ac:dyDescent="0.25">
      <c r="L131" t="s">
        <v>989</v>
      </c>
      <c r="M131" t="s">
        <v>989</v>
      </c>
      <c r="N131" t="s">
        <v>4011</v>
      </c>
    </row>
    <row r="132" spans="12:14" x14ac:dyDescent="0.25">
      <c r="L132" t="s">
        <v>15</v>
      </c>
      <c r="M132" t="s">
        <v>15</v>
      </c>
      <c r="N132" t="s">
        <v>4015</v>
      </c>
    </row>
    <row r="133" spans="12:14" x14ac:dyDescent="0.25">
      <c r="L133" t="s">
        <v>56</v>
      </c>
      <c r="M133" t="s">
        <v>15</v>
      </c>
      <c r="N133" t="s">
        <v>4015</v>
      </c>
    </row>
    <row r="134" spans="12:14" x14ac:dyDescent="0.25">
      <c r="L134" t="s">
        <v>1676</v>
      </c>
      <c r="M134" t="s">
        <v>1676</v>
      </c>
      <c r="N134" t="s">
        <v>4013</v>
      </c>
    </row>
    <row r="135" spans="12:14" x14ac:dyDescent="0.25">
      <c r="L135" t="s">
        <v>1027</v>
      </c>
      <c r="M135" t="s">
        <v>1676</v>
      </c>
      <c r="N135" t="s">
        <v>4013</v>
      </c>
    </row>
    <row r="136" spans="12:14" x14ac:dyDescent="0.25">
      <c r="L136" t="s">
        <v>1086</v>
      </c>
      <c r="M136" t="s">
        <v>1086</v>
      </c>
      <c r="N136" t="s">
        <v>4017</v>
      </c>
    </row>
    <row r="137" spans="12:14" x14ac:dyDescent="0.25">
      <c r="L137" t="s">
        <v>1055</v>
      </c>
      <c r="M137" t="s">
        <v>1055</v>
      </c>
      <c r="N137" t="s">
        <v>4017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F2" sqref="F2"/>
    </sheetView>
  </sheetViews>
  <sheetFormatPr defaultRowHeight="15" x14ac:dyDescent="0.25"/>
  <sheetData>
    <row r="1" spans="1:15" x14ac:dyDescent="0.25">
      <c r="A1" s="10" t="s">
        <v>4020</v>
      </c>
      <c r="B1" s="10" t="s">
        <v>5</v>
      </c>
      <c r="C1" s="10" t="s">
        <v>4019</v>
      </c>
      <c r="D1" s="10" t="s">
        <v>3998</v>
      </c>
      <c r="E1" s="10" t="s">
        <v>4045</v>
      </c>
      <c r="F1" s="10" t="s">
        <v>4020</v>
      </c>
      <c r="G1" s="10" t="s">
        <v>5</v>
      </c>
      <c r="H1" s="10" t="s">
        <v>4019</v>
      </c>
      <c r="I1" s="10" t="s">
        <v>3998</v>
      </c>
      <c r="J1" s="10" t="s">
        <v>4045</v>
      </c>
      <c r="K1" s="10" t="s">
        <v>4020</v>
      </c>
      <c r="L1" s="10" t="s">
        <v>5</v>
      </c>
      <c r="M1" s="10" t="s">
        <v>4019</v>
      </c>
      <c r="N1" s="10" t="s">
        <v>3998</v>
      </c>
      <c r="O1" s="10" t="s">
        <v>4045</v>
      </c>
    </row>
    <row r="2" spans="1:15" x14ac:dyDescent="0.25">
      <c r="A2" s="11" t="s">
        <v>4027</v>
      </c>
      <c r="B2" s="11" t="s">
        <v>4028</v>
      </c>
      <c r="C2" s="11" t="s">
        <v>4026</v>
      </c>
      <c r="D2" s="11" t="s">
        <v>4025</v>
      </c>
      <c r="E2" s="11" t="s">
        <v>4050</v>
      </c>
      <c r="F2">
        <v>1</v>
      </c>
      <c r="G2">
        <v>1</v>
      </c>
      <c r="H2">
        <v>1</v>
      </c>
      <c r="I2">
        <v>1</v>
      </c>
      <c r="J2">
        <v>1</v>
      </c>
      <c r="K2" t="s">
        <v>4029</v>
      </c>
      <c r="L2" t="s">
        <v>4029</v>
      </c>
      <c r="M2" t="s">
        <v>4029</v>
      </c>
      <c r="N2" t="s">
        <v>4029</v>
      </c>
      <c r="O2" t="s">
        <v>4029</v>
      </c>
    </row>
    <row r="3" spans="1:15" x14ac:dyDescent="0.25">
      <c r="A3" t="s">
        <v>4021</v>
      </c>
      <c r="B3" s="9" t="s">
        <v>25</v>
      </c>
      <c r="C3" s="9" t="s">
        <v>4017</v>
      </c>
      <c r="D3" s="9" t="s">
        <v>310</v>
      </c>
      <c r="E3" s="11" t="s">
        <v>1074</v>
      </c>
      <c r="F3">
        <v>2</v>
      </c>
      <c r="G3">
        <v>2</v>
      </c>
      <c r="H3">
        <v>2</v>
      </c>
      <c r="I3">
        <v>2</v>
      </c>
      <c r="J3">
        <f>+J2+1</f>
        <v>2</v>
      </c>
      <c r="K3" t="s">
        <v>4021</v>
      </c>
      <c r="L3" s="9" t="s">
        <v>25</v>
      </c>
      <c r="M3" s="9" t="s">
        <v>4017</v>
      </c>
      <c r="N3" s="9" t="s">
        <v>310</v>
      </c>
      <c r="O3" s="11" t="s">
        <v>1074</v>
      </c>
    </row>
    <row r="4" spans="1:15" x14ac:dyDescent="0.25">
      <c r="A4" t="s">
        <v>4022</v>
      </c>
      <c r="B4" s="9" t="s">
        <v>18</v>
      </c>
      <c r="C4" s="9" t="s">
        <v>4011</v>
      </c>
      <c r="D4" s="9" t="s">
        <v>20</v>
      </c>
      <c r="E4" s="9" t="s">
        <v>4009</v>
      </c>
      <c r="F4">
        <v>3</v>
      </c>
      <c r="G4">
        <v>3</v>
      </c>
      <c r="H4">
        <v>3</v>
      </c>
      <c r="I4">
        <v>3</v>
      </c>
      <c r="J4">
        <f t="shared" ref="J4:J67" si="0">+J3+1</f>
        <v>3</v>
      </c>
      <c r="K4" t="s">
        <v>4022</v>
      </c>
      <c r="L4" s="9" t="s">
        <v>18</v>
      </c>
      <c r="M4" s="9" t="s">
        <v>4011</v>
      </c>
      <c r="N4" s="9" t="s">
        <v>20</v>
      </c>
      <c r="O4" s="9" t="s">
        <v>4009</v>
      </c>
    </row>
    <row r="5" spans="1:15" x14ac:dyDescent="0.25">
      <c r="A5" t="s">
        <v>4023</v>
      </c>
      <c r="B5" s="9" t="s">
        <v>9</v>
      </c>
      <c r="C5" s="9" t="s">
        <v>4012</v>
      </c>
      <c r="D5" s="9" t="s">
        <v>356</v>
      </c>
      <c r="E5" s="9" t="s">
        <v>1331</v>
      </c>
      <c r="F5">
        <v>4</v>
      </c>
      <c r="G5">
        <v>4</v>
      </c>
      <c r="H5">
        <v>4</v>
      </c>
      <c r="I5">
        <v>4</v>
      </c>
      <c r="J5">
        <f t="shared" si="0"/>
        <v>4</v>
      </c>
      <c r="K5" t="s">
        <v>4023</v>
      </c>
      <c r="L5" s="9" t="s">
        <v>9</v>
      </c>
      <c r="M5" s="9" t="s">
        <v>4012</v>
      </c>
      <c r="N5" s="9" t="s">
        <v>356</v>
      </c>
      <c r="O5" s="9" t="s">
        <v>1331</v>
      </c>
    </row>
    <row r="6" spans="1:15" x14ac:dyDescent="0.25">
      <c r="A6" t="s">
        <v>4024</v>
      </c>
      <c r="B6" s="9" t="s">
        <v>13</v>
      </c>
      <c r="C6" s="9" t="s">
        <v>4016</v>
      </c>
      <c r="D6" s="9" t="s">
        <v>488</v>
      </c>
      <c r="E6" s="9" t="s">
        <v>1860</v>
      </c>
      <c r="F6">
        <v>5</v>
      </c>
      <c r="G6">
        <v>5</v>
      </c>
      <c r="H6">
        <v>5</v>
      </c>
      <c r="I6">
        <v>5</v>
      </c>
      <c r="J6">
        <f t="shared" si="0"/>
        <v>5</v>
      </c>
      <c r="K6" t="s">
        <v>4024</v>
      </c>
      <c r="L6" s="9" t="s">
        <v>13</v>
      </c>
      <c r="M6" s="9" t="s">
        <v>4016</v>
      </c>
      <c r="N6" s="9" t="s">
        <v>488</v>
      </c>
      <c r="O6" s="9" t="s">
        <v>1860</v>
      </c>
    </row>
    <row r="7" spans="1:15" x14ac:dyDescent="0.25">
      <c r="B7" s="9" t="s">
        <v>186</v>
      </c>
      <c r="C7" s="9" t="s">
        <v>983</v>
      </c>
      <c r="D7" s="9" t="s">
        <v>4001</v>
      </c>
      <c r="E7" s="9" t="s">
        <v>992</v>
      </c>
      <c r="F7">
        <v>6</v>
      </c>
      <c r="G7">
        <v>6</v>
      </c>
      <c r="H7">
        <v>6</v>
      </c>
      <c r="I7">
        <v>6</v>
      </c>
      <c r="J7">
        <f t="shared" si="0"/>
        <v>6</v>
      </c>
      <c r="L7" s="9" t="s">
        <v>186</v>
      </c>
      <c r="M7" s="9" t="s">
        <v>983</v>
      </c>
      <c r="N7" s="9" t="s">
        <v>4001</v>
      </c>
      <c r="O7" s="9" t="s">
        <v>992</v>
      </c>
    </row>
    <row r="8" spans="1:15" x14ac:dyDescent="0.25">
      <c r="C8" s="9" t="s">
        <v>4015</v>
      </c>
      <c r="D8" s="9" t="s">
        <v>279</v>
      </c>
      <c r="E8" s="9" t="s">
        <v>1126</v>
      </c>
      <c r="F8">
        <v>7</v>
      </c>
      <c r="G8">
        <v>7</v>
      </c>
      <c r="H8">
        <v>7</v>
      </c>
      <c r="I8">
        <v>7</v>
      </c>
      <c r="J8">
        <f t="shared" si="0"/>
        <v>7</v>
      </c>
      <c r="M8" s="9" t="s">
        <v>4015</v>
      </c>
      <c r="N8" s="9" t="s">
        <v>279</v>
      </c>
      <c r="O8" s="9" t="s">
        <v>1126</v>
      </c>
    </row>
    <row r="9" spans="1:15" x14ac:dyDescent="0.25">
      <c r="C9" s="9" t="s">
        <v>4014</v>
      </c>
      <c r="D9" s="9" t="s">
        <v>52</v>
      </c>
      <c r="E9" s="9" t="s">
        <v>84</v>
      </c>
      <c r="F9">
        <v>8</v>
      </c>
      <c r="G9">
        <v>8</v>
      </c>
      <c r="H9">
        <v>8</v>
      </c>
      <c r="I9">
        <v>8</v>
      </c>
      <c r="J9">
        <f t="shared" si="0"/>
        <v>8</v>
      </c>
      <c r="M9" s="9" t="s">
        <v>4014</v>
      </c>
      <c r="N9" s="9" t="s">
        <v>52</v>
      </c>
      <c r="O9" s="9" t="s">
        <v>84</v>
      </c>
    </row>
    <row r="10" spans="1:15" x14ac:dyDescent="0.25">
      <c r="C10" s="9" t="s">
        <v>4013</v>
      </c>
      <c r="D10" s="9" t="s">
        <v>4000</v>
      </c>
      <c r="E10" s="9" t="s">
        <v>1519</v>
      </c>
      <c r="F10">
        <v>9</v>
      </c>
      <c r="G10">
        <v>9</v>
      </c>
      <c r="H10">
        <v>9</v>
      </c>
      <c r="I10">
        <v>9</v>
      </c>
      <c r="J10">
        <f t="shared" si="0"/>
        <v>9</v>
      </c>
      <c r="M10" s="9" t="s">
        <v>4013</v>
      </c>
      <c r="N10" s="9" t="s">
        <v>4000</v>
      </c>
      <c r="O10" s="9" t="s">
        <v>1519</v>
      </c>
    </row>
    <row r="11" spans="1:15" x14ac:dyDescent="0.25">
      <c r="C11" s="9" t="s">
        <v>4018</v>
      </c>
      <c r="D11" s="9" t="s">
        <v>3999</v>
      </c>
      <c r="E11" s="9" t="s">
        <v>1773</v>
      </c>
      <c r="F11">
        <v>10</v>
      </c>
      <c r="G11">
        <v>10</v>
      </c>
      <c r="H11">
        <v>10</v>
      </c>
      <c r="I11">
        <v>10</v>
      </c>
      <c r="J11">
        <f t="shared" si="0"/>
        <v>10</v>
      </c>
      <c r="M11" s="9" t="s">
        <v>4018</v>
      </c>
      <c r="N11" s="9" t="s">
        <v>3999</v>
      </c>
      <c r="O11" s="9" t="s">
        <v>1773</v>
      </c>
    </row>
    <row r="12" spans="1:15" x14ac:dyDescent="0.25">
      <c r="D12" s="9" t="s">
        <v>67</v>
      </c>
      <c r="E12" s="9" t="s">
        <v>1951</v>
      </c>
      <c r="F12">
        <v>11</v>
      </c>
      <c r="G12">
        <v>11</v>
      </c>
      <c r="H12">
        <v>11</v>
      </c>
      <c r="I12">
        <v>11</v>
      </c>
      <c r="J12">
        <f t="shared" si="0"/>
        <v>11</v>
      </c>
      <c r="N12" s="9" t="s">
        <v>67</v>
      </c>
      <c r="O12" s="9" t="s">
        <v>1951</v>
      </c>
    </row>
    <row r="13" spans="1:15" x14ac:dyDescent="0.25">
      <c r="A13" s="10" t="s">
        <v>4030</v>
      </c>
      <c r="B13" s="10" t="s">
        <v>4030</v>
      </c>
      <c r="E13" s="9" t="s">
        <v>425</v>
      </c>
      <c r="J13">
        <f t="shared" si="0"/>
        <v>12</v>
      </c>
      <c r="O13" s="9" t="s">
        <v>425</v>
      </c>
    </row>
    <row r="14" spans="1:15" x14ac:dyDescent="0.25">
      <c r="A14">
        <v>0</v>
      </c>
      <c r="B14" t="s">
        <v>4021</v>
      </c>
      <c r="E14" t="s">
        <v>59</v>
      </c>
      <c r="J14">
        <f t="shared" si="0"/>
        <v>13</v>
      </c>
      <c r="O14" t="s">
        <v>59</v>
      </c>
    </row>
    <row r="15" spans="1:15" x14ac:dyDescent="0.25">
      <c r="A15">
        <v>5</v>
      </c>
      <c r="B15" t="s">
        <v>4022</v>
      </c>
      <c r="E15" t="s">
        <v>292</v>
      </c>
      <c r="J15">
        <f t="shared" si="0"/>
        <v>14</v>
      </c>
      <c r="O15" t="s">
        <v>292</v>
      </c>
    </row>
    <row r="16" spans="1:15" x14ac:dyDescent="0.25">
      <c r="A16">
        <v>10</v>
      </c>
      <c r="B16" t="s">
        <v>4023</v>
      </c>
      <c r="E16" t="s">
        <v>851</v>
      </c>
      <c r="J16">
        <f t="shared" si="0"/>
        <v>15</v>
      </c>
      <c r="O16" t="s">
        <v>851</v>
      </c>
    </row>
    <row r="17" spans="1:15" x14ac:dyDescent="0.25">
      <c r="A17">
        <v>20</v>
      </c>
      <c r="B17" t="s">
        <v>4024</v>
      </c>
      <c r="E17" t="s">
        <v>1671</v>
      </c>
      <c r="J17">
        <f t="shared" si="0"/>
        <v>16</v>
      </c>
      <c r="O17" t="s">
        <v>1671</v>
      </c>
    </row>
    <row r="18" spans="1:15" x14ac:dyDescent="0.25">
      <c r="E18" t="s">
        <v>143</v>
      </c>
      <c r="J18">
        <f t="shared" si="0"/>
        <v>17</v>
      </c>
      <c r="O18" t="s">
        <v>143</v>
      </c>
    </row>
    <row r="19" spans="1:15" x14ac:dyDescent="0.25">
      <c r="E19" t="s">
        <v>1707</v>
      </c>
      <c r="J19">
        <f t="shared" si="0"/>
        <v>18</v>
      </c>
      <c r="O19" t="s">
        <v>1707</v>
      </c>
    </row>
    <row r="20" spans="1:15" x14ac:dyDescent="0.25">
      <c r="E20" t="s">
        <v>799</v>
      </c>
      <c r="J20">
        <f t="shared" si="0"/>
        <v>19</v>
      </c>
      <c r="O20" t="s">
        <v>799</v>
      </c>
    </row>
    <row r="21" spans="1:15" x14ac:dyDescent="0.25">
      <c r="E21" t="s">
        <v>88</v>
      </c>
      <c r="J21">
        <f t="shared" si="0"/>
        <v>20</v>
      </c>
      <c r="O21" t="s">
        <v>88</v>
      </c>
    </row>
    <row r="22" spans="1:15" x14ac:dyDescent="0.25">
      <c r="E22" t="s">
        <v>639</v>
      </c>
      <c r="J22">
        <f t="shared" si="0"/>
        <v>21</v>
      </c>
      <c r="O22" t="s">
        <v>639</v>
      </c>
    </row>
    <row r="23" spans="1:15" x14ac:dyDescent="0.25">
      <c r="E23" t="s">
        <v>1123</v>
      </c>
      <c r="J23">
        <f t="shared" si="0"/>
        <v>22</v>
      </c>
      <c r="O23" t="s">
        <v>1123</v>
      </c>
    </row>
    <row r="24" spans="1:15" x14ac:dyDescent="0.25">
      <c r="E24" t="s">
        <v>184</v>
      </c>
      <c r="J24">
        <f t="shared" si="0"/>
        <v>23</v>
      </c>
      <c r="O24" t="s">
        <v>184</v>
      </c>
    </row>
    <row r="25" spans="1:15" x14ac:dyDescent="0.25">
      <c r="E25" t="s">
        <v>499</v>
      </c>
      <c r="J25">
        <f t="shared" si="0"/>
        <v>24</v>
      </c>
      <c r="O25" t="s">
        <v>499</v>
      </c>
    </row>
    <row r="26" spans="1:15" x14ac:dyDescent="0.25">
      <c r="E26" t="s">
        <v>935</v>
      </c>
      <c r="J26">
        <f t="shared" si="0"/>
        <v>25</v>
      </c>
      <c r="O26" t="s">
        <v>935</v>
      </c>
    </row>
    <row r="27" spans="1:15" x14ac:dyDescent="0.25">
      <c r="E27" t="s">
        <v>1052</v>
      </c>
      <c r="J27">
        <f t="shared" si="0"/>
        <v>26</v>
      </c>
      <c r="O27" t="s">
        <v>1052</v>
      </c>
    </row>
    <row r="28" spans="1:15" x14ac:dyDescent="0.25">
      <c r="E28" t="s">
        <v>877</v>
      </c>
      <c r="J28">
        <f t="shared" si="0"/>
        <v>27</v>
      </c>
      <c r="O28" t="s">
        <v>877</v>
      </c>
    </row>
    <row r="29" spans="1:15" x14ac:dyDescent="0.25">
      <c r="E29" t="s">
        <v>526</v>
      </c>
      <c r="J29">
        <f t="shared" si="0"/>
        <v>28</v>
      </c>
      <c r="O29" t="s">
        <v>526</v>
      </c>
    </row>
    <row r="30" spans="1:15" x14ac:dyDescent="0.25">
      <c r="E30" t="s">
        <v>359</v>
      </c>
      <c r="J30">
        <f t="shared" si="0"/>
        <v>29</v>
      </c>
      <c r="O30" t="s">
        <v>359</v>
      </c>
    </row>
    <row r="31" spans="1:15" x14ac:dyDescent="0.25">
      <c r="E31" t="s">
        <v>847</v>
      </c>
      <c r="J31">
        <f t="shared" si="0"/>
        <v>30</v>
      </c>
      <c r="O31" t="s">
        <v>847</v>
      </c>
    </row>
    <row r="32" spans="1:15" x14ac:dyDescent="0.25">
      <c r="E32" t="s">
        <v>574</v>
      </c>
      <c r="J32">
        <f t="shared" si="0"/>
        <v>31</v>
      </c>
      <c r="O32" t="s">
        <v>574</v>
      </c>
    </row>
    <row r="33" spans="5:15" x14ac:dyDescent="0.25">
      <c r="E33" t="s">
        <v>1991</v>
      </c>
      <c r="J33">
        <f t="shared" si="0"/>
        <v>32</v>
      </c>
      <c r="O33" t="s">
        <v>1991</v>
      </c>
    </row>
    <row r="34" spans="5:15" x14ac:dyDescent="0.25">
      <c r="E34" t="s">
        <v>983</v>
      </c>
      <c r="J34">
        <f t="shared" si="0"/>
        <v>33</v>
      </c>
      <c r="O34" t="s">
        <v>983</v>
      </c>
    </row>
    <row r="35" spans="5:15" x14ac:dyDescent="0.25">
      <c r="E35" t="s">
        <v>515</v>
      </c>
      <c r="J35">
        <f t="shared" si="0"/>
        <v>34</v>
      </c>
      <c r="O35" t="s">
        <v>515</v>
      </c>
    </row>
    <row r="36" spans="5:15" x14ac:dyDescent="0.25">
      <c r="E36" t="s">
        <v>106</v>
      </c>
      <c r="J36">
        <f t="shared" si="0"/>
        <v>35</v>
      </c>
      <c r="O36" t="s">
        <v>106</v>
      </c>
    </row>
    <row r="37" spans="5:15" x14ac:dyDescent="0.25">
      <c r="E37" t="s">
        <v>24</v>
      </c>
      <c r="J37">
        <f t="shared" si="0"/>
        <v>36</v>
      </c>
      <c r="O37" t="s">
        <v>24</v>
      </c>
    </row>
    <row r="38" spans="5:15" x14ac:dyDescent="0.25">
      <c r="E38" t="s">
        <v>1503</v>
      </c>
      <c r="J38">
        <f t="shared" si="0"/>
        <v>37</v>
      </c>
      <c r="O38" t="s">
        <v>1503</v>
      </c>
    </row>
    <row r="39" spans="5:15" x14ac:dyDescent="0.25">
      <c r="E39" t="s">
        <v>169</v>
      </c>
      <c r="J39">
        <f t="shared" si="0"/>
        <v>38</v>
      </c>
      <c r="O39" t="s">
        <v>169</v>
      </c>
    </row>
    <row r="40" spans="5:15" x14ac:dyDescent="0.25">
      <c r="E40" t="s">
        <v>680</v>
      </c>
      <c r="J40">
        <f t="shared" si="0"/>
        <v>39</v>
      </c>
      <c r="O40" t="s">
        <v>680</v>
      </c>
    </row>
    <row r="41" spans="5:15" x14ac:dyDescent="0.25">
      <c r="E41" t="s">
        <v>1933</v>
      </c>
      <c r="J41">
        <f t="shared" si="0"/>
        <v>40</v>
      </c>
      <c r="O41" t="s">
        <v>1933</v>
      </c>
    </row>
    <row r="42" spans="5:15" x14ac:dyDescent="0.25">
      <c r="E42" t="s">
        <v>38</v>
      </c>
      <c r="J42">
        <f t="shared" si="0"/>
        <v>41</v>
      </c>
      <c r="O42" t="s">
        <v>38</v>
      </c>
    </row>
    <row r="43" spans="5:15" x14ac:dyDescent="0.25">
      <c r="E43" t="s">
        <v>21</v>
      </c>
      <c r="J43">
        <f t="shared" si="0"/>
        <v>42</v>
      </c>
      <c r="O43" t="s">
        <v>21</v>
      </c>
    </row>
    <row r="44" spans="5:15" x14ac:dyDescent="0.25">
      <c r="E44" t="s">
        <v>8</v>
      </c>
      <c r="J44">
        <f t="shared" si="0"/>
        <v>43</v>
      </c>
      <c r="O44" t="s">
        <v>8</v>
      </c>
    </row>
    <row r="45" spans="5:15" x14ac:dyDescent="0.25">
      <c r="E45" t="s">
        <v>726</v>
      </c>
      <c r="J45">
        <f t="shared" si="0"/>
        <v>44</v>
      </c>
      <c r="O45" t="s">
        <v>726</v>
      </c>
    </row>
    <row r="46" spans="5:15" x14ac:dyDescent="0.25">
      <c r="E46" t="s">
        <v>1078</v>
      </c>
      <c r="J46">
        <f t="shared" si="0"/>
        <v>45</v>
      </c>
      <c r="O46" t="s">
        <v>1078</v>
      </c>
    </row>
    <row r="47" spans="5:15" x14ac:dyDescent="0.25">
      <c r="E47" t="s">
        <v>36</v>
      </c>
      <c r="J47">
        <f t="shared" si="0"/>
        <v>46</v>
      </c>
      <c r="O47" t="s">
        <v>36</v>
      </c>
    </row>
    <row r="48" spans="5:15" x14ac:dyDescent="0.25">
      <c r="E48" t="s">
        <v>416</v>
      </c>
      <c r="J48">
        <f t="shared" si="0"/>
        <v>47</v>
      </c>
      <c r="O48" t="s">
        <v>416</v>
      </c>
    </row>
    <row r="49" spans="5:15" x14ac:dyDescent="0.25">
      <c r="E49" t="s">
        <v>1351</v>
      </c>
      <c r="J49">
        <f t="shared" si="0"/>
        <v>48</v>
      </c>
      <c r="O49" t="s">
        <v>1351</v>
      </c>
    </row>
    <row r="50" spans="5:15" x14ac:dyDescent="0.25">
      <c r="E50" t="s">
        <v>654</v>
      </c>
      <c r="J50">
        <f t="shared" si="0"/>
        <v>49</v>
      </c>
      <c r="O50" t="s">
        <v>654</v>
      </c>
    </row>
    <row r="51" spans="5:15" x14ac:dyDescent="0.25">
      <c r="E51" t="s">
        <v>1344</v>
      </c>
      <c r="J51">
        <f t="shared" si="0"/>
        <v>50</v>
      </c>
      <c r="O51" t="s">
        <v>1344</v>
      </c>
    </row>
    <row r="52" spans="5:15" x14ac:dyDescent="0.25">
      <c r="E52" t="s">
        <v>1176</v>
      </c>
      <c r="J52">
        <f t="shared" si="0"/>
        <v>51</v>
      </c>
      <c r="O52" t="s">
        <v>1176</v>
      </c>
    </row>
    <row r="53" spans="5:15" x14ac:dyDescent="0.25">
      <c r="E53" t="s">
        <v>1043</v>
      </c>
      <c r="J53">
        <f t="shared" si="0"/>
        <v>52</v>
      </c>
      <c r="O53" t="s">
        <v>1043</v>
      </c>
    </row>
    <row r="54" spans="5:15" x14ac:dyDescent="0.25">
      <c r="E54" t="s">
        <v>1371</v>
      </c>
      <c r="J54">
        <f t="shared" si="0"/>
        <v>53</v>
      </c>
      <c r="O54" t="s">
        <v>1371</v>
      </c>
    </row>
    <row r="55" spans="5:15" x14ac:dyDescent="0.25">
      <c r="E55" t="s">
        <v>1745</v>
      </c>
      <c r="J55">
        <f t="shared" si="0"/>
        <v>54</v>
      </c>
      <c r="O55" t="s">
        <v>1745</v>
      </c>
    </row>
    <row r="56" spans="5:15" x14ac:dyDescent="0.25">
      <c r="E56" t="s">
        <v>1700</v>
      </c>
      <c r="J56">
        <f t="shared" si="0"/>
        <v>55</v>
      </c>
      <c r="O56" t="s">
        <v>1700</v>
      </c>
    </row>
    <row r="57" spans="5:15" x14ac:dyDescent="0.25">
      <c r="E57" t="s">
        <v>818</v>
      </c>
      <c r="J57">
        <f t="shared" si="0"/>
        <v>56</v>
      </c>
      <c r="O57" t="s">
        <v>818</v>
      </c>
    </row>
    <row r="58" spans="5:15" x14ac:dyDescent="0.25">
      <c r="E58" t="s">
        <v>1131</v>
      </c>
      <c r="J58">
        <f t="shared" si="0"/>
        <v>57</v>
      </c>
      <c r="O58" t="s">
        <v>1131</v>
      </c>
    </row>
    <row r="59" spans="5:15" x14ac:dyDescent="0.25">
      <c r="E59" t="s">
        <v>1771</v>
      </c>
      <c r="J59">
        <f t="shared" si="0"/>
        <v>58</v>
      </c>
      <c r="O59" t="s">
        <v>1771</v>
      </c>
    </row>
    <row r="60" spans="5:15" x14ac:dyDescent="0.25">
      <c r="E60" t="s">
        <v>166</v>
      </c>
      <c r="J60">
        <f t="shared" si="0"/>
        <v>59</v>
      </c>
      <c r="O60" t="s">
        <v>166</v>
      </c>
    </row>
    <row r="61" spans="5:15" x14ac:dyDescent="0.25">
      <c r="E61" t="s">
        <v>1411</v>
      </c>
      <c r="J61">
        <f t="shared" si="0"/>
        <v>60</v>
      </c>
      <c r="O61" t="s">
        <v>1411</v>
      </c>
    </row>
    <row r="62" spans="5:15" x14ac:dyDescent="0.25">
      <c r="E62" t="s">
        <v>1291</v>
      </c>
      <c r="J62">
        <f t="shared" si="0"/>
        <v>61</v>
      </c>
      <c r="O62" t="s">
        <v>1291</v>
      </c>
    </row>
    <row r="63" spans="5:15" x14ac:dyDescent="0.25">
      <c r="E63" t="s">
        <v>1731</v>
      </c>
      <c r="J63">
        <f t="shared" si="0"/>
        <v>62</v>
      </c>
      <c r="O63" t="s">
        <v>1731</v>
      </c>
    </row>
    <row r="64" spans="5:15" x14ac:dyDescent="0.25">
      <c r="E64" t="s">
        <v>4008</v>
      </c>
      <c r="J64">
        <f t="shared" si="0"/>
        <v>63</v>
      </c>
      <c r="O64" t="s">
        <v>4008</v>
      </c>
    </row>
    <row r="65" spans="5:15" x14ac:dyDescent="0.25">
      <c r="E65" t="s">
        <v>1444</v>
      </c>
      <c r="J65">
        <f t="shared" si="0"/>
        <v>64</v>
      </c>
      <c r="O65" t="s">
        <v>1444</v>
      </c>
    </row>
    <row r="66" spans="5:15" x14ac:dyDescent="0.25">
      <c r="E66" t="s">
        <v>628</v>
      </c>
      <c r="J66">
        <f t="shared" si="0"/>
        <v>65</v>
      </c>
      <c r="O66" t="s">
        <v>628</v>
      </c>
    </row>
    <row r="67" spans="5:15" x14ac:dyDescent="0.25">
      <c r="E67" t="s">
        <v>672</v>
      </c>
      <c r="J67">
        <f t="shared" si="0"/>
        <v>66</v>
      </c>
      <c r="O67" t="s">
        <v>672</v>
      </c>
    </row>
    <row r="68" spans="5:15" x14ac:dyDescent="0.25">
      <c r="E68" t="s">
        <v>870</v>
      </c>
      <c r="J68">
        <f t="shared" ref="J68:J105" si="1">+J67+1</f>
        <v>67</v>
      </c>
      <c r="O68" t="s">
        <v>870</v>
      </c>
    </row>
    <row r="69" spans="5:15" x14ac:dyDescent="0.25">
      <c r="E69" t="s">
        <v>583</v>
      </c>
      <c r="J69">
        <f t="shared" si="1"/>
        <v>68</v>
      </c>
      <c r="O69" t="s">
        <v>583</v>
      </c>
    </row>
    <row r="70" spans="5:15" x14ac:dyDescent="0.25">
      <c r="E70" t="s">
        <v>2004</v>
      </c>
      <c r="J70">
        <f t="shared" si="1"/>
        <v>69</v>
      </c>
      <c r="O70" t="s">
        <v>2004</v>
      </c>
    </row>
    <row r="71" spans="5:15" x14ac:dyDescent="0.25">
      <c r="E71" t="s">
        <v>17</v>
      </c>
      <c r="J71">
        <f t="shared" si="1"/>
        <v>70</v>
      </c>
      <c r="O71" t="s">
        <v>17</v>
      </c>
    </row>
    <row r="72" spans="5:15" x14ac:dyDescent="0.25">
      <c r="E72" t="s">
        <v>136</v>
      </c>
      <c r="J72">
        <f t="shared" si="1"/>
        <v>71</v>
      </c>
      <c r="O72" t="s">
        <v>136</v>
      </c>
    </row>
    <row r="73" spans="5:15" x14ac:dyDescent="0.25">
      <c r="E73" t="s">
        <v>1156</v>
      </c>
      <c r="J73">
        <f t="shared" si="1"/>
        <v>72</v>
      </c>
      <c r="O73" t="s">
        <v>1156</v>
      </c>
    </row>
    <row r="74" spans="5:15" x14ac:dyDescent="0.25">
      <c r="E74" t="s">
        <v>1722</v>
      </c>
      <c r="J74">
        <f t="shared" si="1"/>
        <v>73</v>
      </c>
      <c r="O74" t="s">
        <v>1722</v>
      </c>
    </row>
    <row r="75" spans="5:15" x14ac:dyDescent="0.25">
      <c r="E75" t="s">
        <v>347</v>
      </c>
      <c r="J75">
        <f t="shared" si="1"/>
        <v>74</v>
      </c>
      <c r="O75" t="s">
        <v>347</v>
      </c>
    </row>
    <row r="76" spans="5:15" x14ac:dyDescent="0.25">
      <c r="E76" t="s">
        <v>75</v>
      </c>
      <c r="J76">
        <f t="shared" si="1"/>
        <v>75</v>
      </c>
      <c r="O76" t="s">
        <v>75</v>
      </c>
    </row>
    <row r="77" spans="5:15" x14ac:dyDescent="0.25">
      <c r="E77" t="s">
        <v>30</v>
      </c>
      <c r="J77">
        <f t="shared" si="1"/>
        <v>76</v>
      </c>
      <c r="O77" t="s">
        <v>30</v>
      </c>
    </row>
    <row r="78" spans="5:15" x14ac:dyDescent="0.25">
      <c r="E78" t="s">
        <v>1011</v>
      </c>
      <c r="J78">
        <f t="shared" si="1"/>
        <v>77</v>
      </c>
      <c r="O78" t="s">
        <v>1011</v>
      </c>
    </row>
    <row r="79" spans="5:15" x14ac:dyDescent="0.25">
      <c r="E79" t="s">
        <v>567</v>
      </c>
      <c r="J79">
        <f t="shared" si="1"/>
        <v>78</v>
      </c>
      <c r="O79" t="s">
        <v>567</v>
      </c>
    </row>
    <row r="80" spans="5:15" x14ac:dyDescent="0.25">
      <c r="E80" t="s">
        <v>1306</v>
      </c>
      <c r="J80">
        <f t="shared" si="1"/>
        <v>79</v>
      </c>
      <c r="O80" t="s">
        <v>1306</v>
      </c>
    </row>
    <row r="81" spans="5:15" x14ac:dyDescent="0.25">
      <c r="E81" t="s">
        <v>73</v>
      </c>
      <c r="J81">
        <f t="shared" si="1"/>
        <v>80</v>
      </c>
      <c r="O81" t="s">
        <v>73</v>
      </c>
    </row>
    <row r="82" spans="5:15" x14ac:dyDescent="0.25">
      <c r="E82" t="s">
        <v>65</v>
      </c>
      <c r="J82">
        <f t="shared" si="1"/>
        <v>81</v>
      </c>
      <c r="O82" t="s">
        <v>65</v>
      </c>
    </row>
    <row r="83" spans="5:15" x14ac:dyDescent="0.25">
      <c r="E83" t="s">
        <v>133</v>
      </c>
      <c r="J83">
        <f t="shared" si="1"/>
        <v>82</v>
      </c>
      <c r="O83" t="s">
        <v>133</v>
      </c>
    </row>
    <row r="84" spans="5:15" x14ac:dyDescent="0.25">
      <c r="E84" t="s">
        <v>644</v>
      </c>
      <c r="J84">
        <f t="shared" si="1"/>
        <v>83</v>
      </c>
      <c r="O84" t="s">
        <v>644</v>
      </c>
    </row>
    <row r="85" spans="5:15" x14ac:dyDescent="0.25">
      <c r="E85" t="s">
        <v>171</v>
      </c>
      <c r="J85">
        <f t="shared" si="1"/>
        <v>84</v>
      </c>
      <c r="O85" t="s">
        <v>171</v>
      </c>
    </row>
    <row r="86" spans="5:15" x14ac:dyDescent="0.25">
      <c r="E86" t="s">
        <v>1804</v>
      </c>
      <c r="J86">
        <f t="shared" si="1"/>
        <v>85</v>
      </c>
      <c r="O86" t="s">
        <v>1804</v>
      </c>
    </row>
    <row r="87" spans="5:15" x14ac:dyDescent="0.25">
      <c r="E87" t="s">
        <v>1066</v>
      </c>
      <c r="J87">
        <f t="shared" si="1"/>
        <v>86</v>
      </c>
      <c r="O87" t="s">
        <v>1066</v>
      </c>
    </row>
    <row r="88" spans="5:15" x14ac:dyDescent="0.25">
      <c r="E88" t="s">
        <v>548</v>
      </c>
      <c r="J88">
        <f t="shared" si="1"/>
        <v>87</v>
      </c>
      <c r="O88" t="s">
        <v>548</v>
      </c>
    </row>
    <row r="89" spans="5:15" x14ac:dyDescent="0.25">
      <c r="E89" t="s">
        <v>48</v>
      </c>
      <c r="J89">
        <f t="shared" si="1"/>
        <v>88</v>
      </c>
      <c r="O89" t="s">
        <v>48</v>
      </c>
    </row>
    <row r="90" spans="5:15" x14ac:dyDescent="0.25">
      <c r="E90" t="s">
        <v>608</v>
      </c>
      <c r="J90">
        <f t="shared" si="1"/>
        <v>89</v>
      </c>
      <c r="O90" t="s">
        <v>608</v>
      </c>
    </row>
    <row r="91" spans="5:15" x14ac:dyDescent="0.25">
      <c r="E91" t="s">
        <v>716</v>
      </c>
      <c r="J91">
        <f t="shared" si="1"/>
        <v>90</v>
      </c>
      <c r="O91" t="s">
        <v>716</v>
      </c>
    </row>
    <row r="92" spans="5:15" x14ac:dyDescent="0.25">
      <c r="E92" t="s">
        <v>447</v>
      </c>
      <c r="J92">
        <f t="shared" si="1"/>
        <v>91</v>
      </c>
      <c r="O92" t="s">
        <v>447</v>
      </c>
    </row>
    <row r="93" spans="5:15" x14ac:dyDescent="0.25">
      <c r="E93" t="s">
        <v>46</v>
      </c>
      <c r="J93">
        <f t="shared" si="1"/>
        <v>92</v>
      </c>
      <c r="O93" t="s">
        <v>46</v>
      </c>
    </row>
    <row r="94" spans="5:15" x14ac:dyDescent="0.25">
      <c r="E94" t="s">
        <v>299</v>
      </c>
      <c r="J94">
        <f t="shared" si="1"/>
        <v>93</v>
      </c>
      <c r="O94" t="s">
        <v>299</v>
      </c>
    </row>
    <row r="95" spans="5:15" x14ac:dyDescent="0.25">
      <c r="E95" t="s">
        <v>1809</v>
      </c>
      <c r="J95">
        <f t="shared" si="1"/>
        <v>94</v>
      </c>
      <c r="O95" t="s">
        <v>1809</v>
      </c>
    </row>
    <row r="96" spans="5:15" x14ac:dyDescent="0.25">
      <c r="E96" t="s">
        <v>197</v>
      </c>
      <c r="J96">
        <f t="shared" si="1"/>
        <v>95</v>
      </c>
      <c r="O96" t="s">
        <v>197</v>
      </c>
    </row>
    <row r="97" spans="5:15" x14ac:dyDescent="0.25">
      <c r="E97" t="s">
        <v>179</v>
      </c>
      <c r="J97">
        <f t="shared" si="1"/>
        <v>96</v>
      </c>
      <c r="O97" t="s">
        <v>179</v>
      </c>
    </row>
    <row r="98" spans="5:15" x14ac:dyDescent="0.25">
      <c r="E98" t="s">
        <v>1458</v>
      </c>
      <c r="J98">
        <f t="shared" si="1"/>
        <v>97</v>
      </c>
      <c r="O98" t="s">
        <v>1458</v>
      </c>
    </row>
    <row r="99" spans="5:15" x14ac:dyDescent="0.25">
      <c r="E99" t="s">
        <v>71</v>
      </c>
      <c r="J99">
        <f t="shared" si="1"/>
        <v>98</v>
      </c>
      <c r="O99" t="s">
        <v>71</v>
      </c>
    </row>
    <row r="100" spans="5:15" x14ac:dyDescent="0.25">
      <c r="E100" t="s">
        <v>27</v>
      </c>
      <c r="J100">
        <f t="shared" si="1"/>
        <v>99</v>
      </c>
      <c r="O100" t="s">
        <v>27</v>
      </c>
    </row>
    <row r="101" spans="5:15" x14ac:dyDescent="0.25">
      <c r="E101" t="s">
        <v>989</v>
      </c>
      <c r="J101">
        <f t="shared" si="1"/>
        <v>100</v>
      </c>
      <c r="O101" t="s">
        <v>989</v>
      </c>
    </row>
    <row r="102" spans="5:15" x14ac:dyDescent="0.25">
      <c r="E102" t="s">
        <v>15</v>
      </c>
      <c r="J102">
        <f t="shared" si="1"/>
        <v>101</v>
      </c>
      <c r="O102" t="s">
        <v>15</v>
      </c>
    </row>
    <row r="103" spans="5:15" x14ac:dyDescent="0.25">
      <c r="E103" t="s">
        <v>1676</v>
      </c>
      <c r="J103">
        <f t="shared" si="1"/>
        <v>102</v>
      </c>
      <c r="O103" t="s">
        <v>1676</v>
      </c>
    </row>
    <row r="104" spans="5:15" x14ac:dyDescent="0.25">
      <c r="E104" t="s">
        <v>1086</v>
      </c>
      <c r="J104">
        <f t="shared" si="1"/>
        <v>103</v>
      </c>
      <c r="O104" t="s">
        <v>1086</v>
      </c>
    </row>
    <row r="105" spans="5:15" x14ac:dyDescent="0.25">
      <c r="E105" t="s">
        <v>1055</v>
      </c>
      <c r="J105">
        <f t="shared" si="1"/>
        <v>104</v>
      </c>
      <c r="O105" t="s">
        <v>1055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888"/>
  <sheetViews>
    <sheetView showGridLines="0" topLeftCell="A4" workbookViewId="0">
      <selection activeCell="M6" sqref="M6"/>
    </sheetView>
  </sheetViews>
  <sheetFormatPr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5" width="13" customWidth="1"/>
    <col min="16" max="16" width="17.140625" customWidth="1"/>
  </cols>
  <sheetData>
    <row r="1" spans="2:15" ht="23.25" x14ac:dyDescent="0.35">
      <c r="B1" s="29" t="s">
        <v>3994</v>
      </c>
      <c r="C1" s="29"/>
      <c r="D1" s="29"/>
      <c r="E1" s="29"/>
      <c r="G1">
        <v>12</v>
      </c>
    </row>
    <row r="3" spans="2:15" x14ac:dyDescent="0.25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5" x14ac:dyDescent="0.25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4010</v>
      </c>
      <c r="M5" t="s">
        <v>5</v>
      </c>
      <c r="N5" t="s">
        <v>3996</v>
      </c>
      <c r="O5" t="s">
        <v>4035</v>
      </c>
    </row>
    <row r="6" spans="2:15" ht="15" customHeight="1" x14ac:dyDescent="0.25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s="8" t="str">
        <f>+VLOOKUP(tblSalaries[[#This Row],[clean Country]],tblCountries[#All],3,FALSE)</f>
        <v>South Asia</v>
      </c>
      <c r="M6" t="s">
        <v>9</v>
      </c>
      <c r="O6" s="8" t="str">
        <f>+VLOOKUP(tblSalaries[[#This Row],[Years of Experience]],Categories!$A$14:$B$17,2)</f>
        <v>Under 5 years</v>
      </c>
    </row>
    <row r="7" spans="2:15" ht="15" customHeight="1" x14ac:dyDescent="0.25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s="8" t="str">
        <f>+VLOOKUP(tblSalaries[[#This Row],[clean Country]],tblCountries[#All],3,FALSE)</f>
        <v>Europe</v>
      </c>
      <c r="M7" t="s">
        <v>13</v>
      </c>
      <c r="O7" s="8" t="str">
        <f>+VLOOKUP(tblSalaries[[#This Row],[Years of Experience]],Categories!$A$14:$B$17,2)</f>
        <v>Under 5 years</v>
      </c>
    </row>
    <row r="8" spans="2:15" ht="15" customHeight="1" x14ac:dyDescent="0.25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s="8" t="str">
        <f>+VLOOKUP(tblSalaries[[#This Row],[clean Country]],tblCountries[#All],3,FALSE)</f>
        <v>North America</v>
      </c>
      <c r="M8" t="s">
        <v>13</v>
      </c>
      <c r="O8" s="8" t="str">
        <f>+VLOOKUP(tblSalaries[[#This Row],[Years of Experience]],Categories!$A$14:$B$17,2)</f>
        <v>Under 5 years</v>
      </c>
    </row>
    <row r="9" spans="2:15" ht="15" customHeight="1" x14ac:dyDescent="0.25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s="8" t="str">
        <f>+VLOOKUP(tblSalaries[[#This Row],[clean Country]],tblCountries[#All],3,FALSE)</f>
        <v>South Asia</v>
      </c>
      <c r="M9" t="s">
        <v>18</v>
      </c>
      <c r="O9" s="8" t="str">
        <f>+VLOOKUP(tblSalaries[[#This Row],[Years of Experience]],Categories!$A$14:$B$17,2)</f>
        <v>Under 5 years</v>
      </c>
    </row>
    <row r="10" spans="2:15" ht="15" customHeight="1" x14ac:dyDescent="0.25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s="8" t="str">
        <f>+VLOOKUP(tblSalaries[[#This Row],[clean Country]],tblCountries[#All],3,FALSE)</f>
        <v>North America</v>
      </c>
      <c r="M10" t="s">
        <v>13</v>
      </c>
      <c r="O10" s="8" t="str">
        <f>+VLOOKUP(tblSalaries[[#This Row],[Years of Experience]],Categories!$A$14:$B$17,2)</f>
        <v>Under 5 years</v>
      </c>
    </row>
    <row r="11" spans="2:15" ht="15" customHeight="1" x14ac:dyDescent="0.25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s="8" t="str">
        <f>+VLOOKUP(tblSalaries[[#This Row],[clean Country]],tblCountries[#All],3,FALSE)</f>
        <v>Europe</v>
      </c>
      <c r="M11" t="s">
        <v>13</v>
      </c>
      <c r="O11" s="8" t="str">
        <f>+VLOOKUP(tblSalaries[[#This Row],[Years of Experience]],Categories!$A$14:$B$17,2)</f>
        <v>Under 5 years</v>
      </c>
    </row>
    <row r="12" spans="2:15" ht="15" customHeight="1" x14ac:dyDescent="0.25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s="8" t="str">
        <f>+VLOOKUP(tblSalaries[[#This Row],[clean Country]],tblCountries[#All],3,FALSE)</f>
        <v>Europe</v>
      </c>
      <c r="M12" t="s">
        <v>25</v>
      </c>
      <c r="O12" s="8" t="str">
        <f>+VLOOKUP(tblSalaries[[#This Row],[Years of Experience]],Categories!$A$14:$B$17,2)</f>
        <v>Under 5 years</v>
      </c>
    </row>
    <row r="13" spans="2:15" ht="15" customHeight="1" x14ac:dyDescent="0.25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s="8" t="str">
        <f>+VLOOKUP(tblSalaries[[#This Row],[clean Country]],tblCountries[#All],3,FALSE)</f>
        <v>Europe</v>
      </c>
      <c r="M13" t="s">
        <v>13</v>
      </c>
      <c r="O13" s="8" t="str">
        <f>+VLOOKUP(tblSalaries[[#This Row],[Years of Experience]],Categories!$A$14:$B$17,2)</f>
        <v>Under 5 years</v>
      </c>
    </row>
    <row r="14" spans="2:15" ht="15" customHeight="1" x14ac:dyDescent="0.25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s="8" t="str">
        <f>+VLOOKUP(tblSalaries[[#This Row],[clean Country]],tblCountries[#All],3,FALSE)</f>
        <v>Europe</v>
      </c>
      <c r="M14" t="s">
        <v>25</v>
      </c>
      <c r="O14" s="8" t="str">
        <f>+VLOOKUP(tblSalaries[[#This Row],[Years of Experience]],Categories!$A$14:$B$17,2)</f>
        <v>Under 5 years</v>
      </c>
    </row>
    <row r="15" spans="2:15" ht="15" customHeight="1" x14ac:dyDescent="0.25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s="8" t="str">
        <f>+VLOOKUP(tblSalaries[[#This Row],[clean Country]],tblCountries[#All],3,FALSE)</f>
        <v>South Asia</v>
      </c>
      <c r="M15" t="s">
        <v>13</v>
      </c>
      <c r="O15" s="8" t="str">
        <f>+VLOOKUP(tblSalaries[[#This Row],[Years of Experience]],Categories!$A$14:$B$17,2)</f>
        <v>Under 5 years</v>
      </c>
    </row>
    <row r="16" spans="2:15" ht="15" customHeight="1" x14ac:dyDescent="0.25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s="8" t="str">
        <f>+VLOOKUP(tblSalaries[[#This Row],[clean Country]],tblCountries[#All],3,FALSE)</f>
        <v>Europe</v>
      </c>
      <c r="M16" t="s">
        <v>18</v>
      </c>
      <c r="O16" s="8" t="str">
        <f>+VLOOKUP(tblSalaries[[#This Row],[Years of Experience]],Categories!$A$14:$B$17,2)</f>
        <v>Under 5 years</v>
      </c>
    </row>
    <row r="17" spans="2:15" ht="15" customHeight="1" x14ac:dyDescent="0.25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s="8" t="str">
        <f>+VLOOKUP(tblSalaries[[#This Row],[clean Country]],tblCountries[#All],3,FALSE)</f>
        <v>Europe</v>
      </c>
      <c r="M17" t="s">
        <v>9</v>
      </c>
      <c r="O17" s="8" t="str">
        <f>+VLOOKUP(tblSalaries[[#This Row],[Years of Experience]],Categories!$A$14:$B$17,2)</f>
        <v>Under 5 years</v>
      </c>
    </row>
    <row r="18" spans="2:15" ht="15" customHeight="1" x14ac:dyDescent="0.25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s="8" t="str">
        <f>+VLOOKUP(tblSalaries[[#This Row],[clean Country]],tblCountries[#All],3,FALSE)</f>
        <v>South Asia</v>
      </c>
      <c r="M18" t="s">
        <v>13</v>
      </c>
      <c r="O18" s="8" t="str">
        <f>+VLOOKUP(tblSalaries[[#This Row],[Years of Experience]],Categories!$A$14:$B$17,2)</f>
        <v>Under 5 years</v>
      </c>
    </row>
    <row r="19" spans="2:15" ht="15" customHeight="1" x14ac:dyDescent="0.25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s="8" t="str">
        <f>+VLOOKUP(tblSalaries[[#This Row],[clean Country]],tblCountries[#All],3,FALSE)</f>
        <v>North America</v>
      </c>
      <c r="M19" t="s">
        <v>13</v>
      </c>
      <c r="O19" s="8" t="str">
        <f>+VLOOKUP(tblSalaries[[#This Row],[Years of Experience]],Categories!$A$14:$B$17,2)</f>
        <v>Under 5 years</v>
      </c>
    </row>
    <row r="20" spans="2:15" ht="15" customHeight="1" x14ac:dyDescent="0.25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s="8" t="str">
        <f>+VLOOKUP(tblSalaries[[#This Row],[clean Country]],tblCountries[#All],3,FALSE)</f>
        <v>North America</v>
      </c>
      <c r="M20" t="s">
        <v>25</v>
      </c>
      <c r="O20" s="8" t="str">
        <f>+VLOOKUP(tblSalaries[[#This Row],[Years of Experience]],Categories!$A$14:$B$17,2)</f>
        <v>Under 5 years</v>
      </c>
    </row>
    <row r="21" spans="2:15" ht="15" customHeight="1" x14ac:dyDescent="0.25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s="8" t="str">
        <f>+VLOOKUP(tblSalaries[[#This Row],[clean Country]],tblCountries[#All],3,FALSE)</f>
        <v>North America</v>
      </c>
      <c r="M21" t="s">
        <v>13</v>
      </c>
      <c r="O21" s="8" t="str">
        <f>+VLOOKUP(tblSalaries[[#This Row],[Years of Experience]],Categories!$A$14:$B$17,2)</f>
        <v>Under 5 years</v>
      </c>
    </row>
    <row r="22" spans="2:15" ht="15" customHeight="1" x14ac:dyDescent="0.25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s="8" t="str">
        <f>+VLOOKUP(tblSalaries[[#This Row],[clean Country]],tblCountries[#All],3,FALSE)</f>
        <v>Europe</v>
      </c>
      <c r="M22" t="s">
        <v>9</v>
      </c>
      <c r="O22" s="8" t="str">
        <f>+VLOOKUP(tblSalaries[[#This Row],[Years of Experience]],Categories!$A$14:$B$17,2)</f>
        <v>Under 5 years</v>
      </c>
    </row>
    <row r="23" spans="2:15" ht="15" customHeight="1" x14ac:dyDescent="0.25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s="8" t="str">
        <f>+VLOOKUP(tblSalaries[[#This Row],[clean Country]],tblCountries[#All],3,FALSE)</f>
        <v>Africa</v>
      </c>
      <c r="M23" t="s">
        <v>13</v>
      </c>
      <c r="O23" s="8" t="str">
        <f>+VLOOKUP(tblSalaries[[#This Row],[Years of Experience]],Categories!$A$14:$B$17,2)</f>
        <v>Under 5 years</v>
      </c>
    </row>
    <row r="24" spans="2:15" ht="15" customHeight="1" x14ac:dyDescent="0.25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s="8" t="str">
        <f>+VLOOKUP(tblSalaries[[#This Row],[clean Country]],tblCountries[#All],3,FALSE)</f>
        <v>South Asia</v>
      </c>
      <c r="M24" t="s">
        <v>18</v>
      </c>
      <c r="O24" s="8" t="str">
        <f>+VLOOKUP(tblSalaries[[#This Row],[Years of Experience]],Categories!$A$14:$B$17,2)</f>
        <v>Under 5 years</v>
      </c>
    </row>
    <row r="25" spans="2:15" ht="15" customHeight="1" x14ac:dyDescent="0.25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s="8" t="str">
        <f>+VLOOKUP(tblSalaries[[#This Row],[clean Country]],tblCountries[#All],3,FALSE)</f>
        <v>South Asia</v>
      </c>
      <c r="M25" t="s">
        <v>25</v>
      </c>
      <c r="O25" s="8" t="str">
        <f>+VLOOKUP(tblSalaries[[#This Row],[Years of Experience]],Categories!$A$14:$B$17,2)</f>
        <v>Under 5 years</v>
      </c>
    </row>
    <row r="26" spans="2:15" ht="15" customHeight="1" x14ac:dyDescent="0.25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s="8" t="str">
        <f>+VLOOKUP(tblSalaries[[#This Row],[clean Country]],tblCountries[#All],3,FALSE)</f>
        <v>South Asia</v>
      </c>
      <c r="M26" t="s">
        <v>9</v>
      </c>
      <c r="O26" s="8" t="str">
        <f>+VLOOKUP(tblSalaries[[#This Row],[Years of Experience]],Categories!$A$14:$B$17,2)</f>
        <v>Under 5 years</v>
      </c>
    </row>
    <row r="27" spans="2:15" ht="15" customHeight="1" x14ac:dyDescent="0.25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s="8" t="str">
        <f>+VLOOKUP(tblSalaries[[#This Row],[clean Country]],tblCountries[#All],3,FALSE)</f>
        <v>North America</v>
      </c>
      <c r="M27" t="s">
        <v>18</v>
      </c>
      <c r="O27" s="8" t="str">
        <f>+VLOOKUP(tblSalaries[[#This Row],[Years of Experience]],Categories!$A$14:$B$17,2)</f>
        <v>Under 5 years</v>
      </c>
    </row>
    <row r="28" spans="2:15" ht="15" customHeight="1" x14ac:dyDescent="0.25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s="8" t="str">
        <f>+VLOOKUP(tblSalaries[[#This Row],[clean Country]],tblCountries[#All],3,FALSE)</f>
        <v>South Asia</v>
      </c>
      <c r="M28" t="s">
        <v>9</v>
      </c>
      <c r="O28" s="8" t="str">
        <f>+VLOOKUP(tblSalaries[[#This Row],[Years of Experience]],Categories!$A$14:$B$17,2)</f>
        <v>Under 5 years</v>
      </c>
    </row>
    <row r="29" spans="2:15" ht="15" customHeight="1" x14ac:dyDescent="0.25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s="8" t="str">
        <f>+VLOOKUP(tblSalaries[[#This Row],[clean Country]],tblCountries[#All],3,FALSE)</f>
        <v>North America</v>
      </c>
      <c r="M29" t="s">
        <v>9</v>
      </c>
      <c r="O29" s="8" t="str">
        <f>+VLOOKUP(tblSalaries[[#This Row],[Years of Experience]],Categories!$A$14:$B$17,2)</f>
        <v>Under 5 years</v>
      </c>
    </row>
    <row r="30" spans="2:15" ht="15" customHeight="1" x14ac:dyDescent="0.25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s="8" t="str">
        <f>+VLOOKUP(tblSalaries[[#This Row],[clean Country]],tblCountries[#All],3,FALSE)</f>
        <v>North America</v>
      </c>
      <c r="M30" t="s">
        <v>18</v>
      </c>
      <c r="O30" s="8" t="str">
        <f>+VLOOKUP(tblSalaries[[#This Row],[Years of Experience]],Categories!$A$14:$B$17,2)</f>
        <v>Under 5 years</v>
      </c>
    </row>
    <row r="31" spans="2:15" ht="15" customHeight="1" x14ac:dyDescent="0.25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s="8" t="str">
        <f>+VLOOKUP(tblSalaries[[#This Row],[clean Country]],tblCountries[#All],3,FALSE)</f>
        <v>North America</v>
      </c>
      <c r="M31" t="s">
        <v>13</v>
      </c>
      <c r="O31" s="8" t="str">
        <f>+VLOOKUP(tblSalaries[[#This Row],[Years of Experience]],Categories!$A$14:$B$17,2)</f>
        <v>Under 5 years</v>
      </c>
    </row>
    <row r="32" spans="2:15" ht="15" customHeight="1" x14ac:dyDescent="0.25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s="8" t="str">
        <f>+VLOOKUP(tblSalaries[[#This Row],[clean Country]],tblCountries[#All],3,FALSE)</f>
        <v>Europe</v>
      </c>
      <c r="M32" t="s">
        <v>9</v>
      </c>
      <c r="O32" s="8" t="str">
        <f>+VLOOKUP(tblSalaries[[#This Row],[Years of Experience]],Categories!$A$14:$B$17,2)</f>
        <v>Under 5 years</v>
      </c>
    </row>
    <row r="33" spans="2:15" ht="15" customHeight="1" x14ac:dyDescent="0.25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s="8" t="str">
        <f>+VLOOKUP(tblSalaries[[#This Row],[clean Country]],tblCountries[#All],3,FALSE)</f>
        <v>South Asia</v>
      </c>
      <c r="M33" t="s">
        <v>25</v>
      </c>
      <c r="O33" s="8" t="str">
        <f>+VLOOKUP(tblSalaries[[#This Row],[Years of Experience]],Categories!$A$14:$B$17,2)</f>
        <v>Under 5 years</v>
      </c>
    </row>
    <row r="34" spans="2:15" ht="15" customHeight="1" x14ac:dyDescent="0.25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s="8" t="str">
        <f>+VLOOKUP(tblSalaries[[#This Row],[clean Country]],tblCountries[#All],3,FALSE)</f>
        <v>South Asia</v>
      </c>
      <c r="M34" t="s">
        <v>9</v>
      </c>
      <c r="O34" s="8" t="str">
        <f>+VLOOKUP(tblSalaries[[#This Row],[Years of Experience]],Categories!$A$14:$B$17,2)</f>
        <v>Under 5 years</v>
      </c>
    </row>
    <row r="35" spans="2:15" ht="15" customHeight="1" x14ac:dyDescent="0.25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s="8" t="str">
        <f>+VLOOKUP(tblSalaries[[#This Row],[clean Country]],tblCountries[#All],3,FALSE)</f>
        <v>Europe</v>
      </c>
      <c r="M35" t="s">
        <v>13</v>
      </c>
      <c r="O35" s="8" t="str">
        <f>+VLOOKUP(tblSalaries[[#This Row],[Years of Experience]],Categories!$A$14:$B$17,2)</f>
        <v>Under 5 years</v>
      </c>
    </row>
    <row r="36" spans="2:15" ht="15" customHeight="1" x14ac:dyDescent="0.25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s="8" t="str">
        <f>+VLOOKUP(tblSalaries[[#This Row],[clean Country]],tblCountries[#All],3,FALSE)</f>
        <v>South Asia</v>
      </c>
      <c r="M36" t="s">
        <v>9</v>
      </c>
      <c r="O36" s="8" t="str">
        <f>+VLOOKUP(tblSalaries[[#This Row],[Years of Experience]],Categories!$A$14:$B$17,2)</f>
        <v>Under 5 years</v>
      </c>
    </row>
    <row r="37" spans="2:15" ht="15" customHeight="1" x14ac:dyDescent="0.25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s="8" t="str">
        <f>+VLOOKUP(tblSalaries[[#This Row],[clean Country]],tblCountries[#All],3,FALSE)</f>
        <v>Europe</v>
      </c>
      <c r="M37" t="s">
        <v>13</v>
      </c>
      <c r="O37" s="8" t="str">
        <f>+VLOOKUP(tblSalaries[[#This Row],[Years of Experience]],Categories!$A$14:$B$17,2)</f>
        <v>Under 5 years</v>
      </c>
    </row>
    <row r="38" spans="2:15" ht="15" customHeight="1" x14ac:dyDescent="0.25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s="8" t="str">
        <f>+VLOOKUP(tblSalaries[[#This Row],[clean Country]],tblCountries[#All],3,FALSE)</f>
        <v>Europe</v>
      </c>
      <c r="M38" t="s">
        <v>18</v>
      </c>
      <c r="O38" s="8" t="str">
        <f>+VLOOKUP(tblSalaries[[#This Row],[Years of Experience]],Categories!$A$14:$B$17,2)</f>
        <v>Under 5 years</v>
      </c>
    </row>
    <row r="39" spans="2:15" ht="15" customHeight="1" x14ac:dyDescent="0.25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s="8" t="str">
        <f>+VLOOKUP(tblSalaries[[#This Row],[clean Country]],tblCountries[#All],3,FALSE)</f>
        <v>South Asia</v>
      </c>
      <c r="M39" t="s">
        <v>13</v>
      </c>
      <c r="O39" s="8" t="str">
        <f>+VLOOKUP(tblSalaries[[#This Row],[Years of Experience]],Categories!$A$14:$B$17,2)</f>
        <v>Under 5 years</v>
      </c>
    </row>
    <row r="40" spans="2:15" ht="15" customHeight="1" x14ac:dyDescent="0.25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s="8" t="str">
        <f>+VLOOKUP(tblSalaries[[#This Row],[clean Country]],tblCountries[#All],3,FALSE)</f>
        <v>North America</v>
      </c>
      <c r="M40" t="s">
        <v>18</v>
      </c>
      <c r="O40" s="8" t="str">
        <f>+VLOOKUP(tblSalaries[[#This Row],[Years of Experience]],Categories!$A$14:$B$17,2)</f>
        <v>Under 5 years</v>
      </c>
    </row>
    <row r="41" spans="2:15" ht="15" customHeight="1" x14ac:dyDescent="0.25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s="8" t="str">
        <f>+VLOOKUP(tblSalaries[[#This Row],[clean Country]],tblCountries[#All],3,FALSE)</f>
        <v>North America</v>
      </c>
      <c r="M41" t="s">
        <v>9</v>
      </c>
      <c r="O41" s="8" t="str">
        <f>+VLOOKUP(tblSalaries[[#This Row],[Years of Experience]],Categories!$A$14:$B$17,2)</f>
        <v>Under 5 years</v>
      </c>
    </row>
    <row r="42" spans="2:15" ht="15" customHeight="1" x14ac:dyDescent="0.25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s="8" t="str">
        <f>+VLOOKUP(tblSalaries[[#This Row],[clean Country]],tblCountries[#All],3,FALSE)</f>
        <v>North America</v>
      </c>
      <c r="M42" t="s">
        <v>18</v>
      </c>
      <c r="O42" s="8" t="str">
        <f>+VLOOKUP(tblSalaries[[#This Row],[Years of Experience]],Categories!$A$14:$B$17,2)</f>
        <v>Under 5 years</v>
      </c>
    </row>
    <row r="43" spans="2:15" ht="15" customHeight="1" x14ac:dyDescent="0.25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s="8" t="str">
        <f>+VLOOKUP(tblSalaries[[#This Row],[clean Country]],tblCountries[#All],3,FALSE)</f>
        <v>South Asia</v>
      </c>
      <c r="M43" t="s">
        <v>9</v>
      </c>
      <c r="O43" s="8" t="str">
        <f>+VLOOKUP(tblSalaries[[#This Row],[Years of Experience]],Categories!$A$14:$B$17,2)</f>
        <v>Under 5 years</v>
      </c>
    </row>
    <row r="44" spans="2:15" ht="15" customHeight="1" x14ac:dyDescent="0.25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s="8" t="str">
        <f>+VLOOKUP(tblSalaries[[#This Row],[clean Country]],tblCountries[#All],3,FALSE)</f>
        <v>Oceania</v>
      </c>
      <c r="M44" t="s">
        <v>18</v>
      </c>
      <c r="O44" s="8" t="str">
        <f>+VLOOKUP(tblSalaries[[#This Row],[Years of Experience]],Categories!$A$14:$B$17,2)</f>
        <v>Under 5 years</v>
      </c>
    </row>
    <row r="45" spans="2:15" ht="15" customHeight="1" x14ac:dyDescent="0.25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s="8" t="str">
        <f>+VLOOKUP(tblSalaries[[#This Row],[clean Country]],tblCountries[#All],3,FALSE)</f>
        <v>South Asia</v>
      </c>
      <c r="M45" t="s">
        <v>9</v>
      </c>
      <c r="O45" s="8" t="str">
        <f>+VLOOKUP(tblSalaries[[#This Row],[Years of Experience]],Categories!$A$14:$B$17,2)</f>
        <v>Under 5 years</v>
      </c>
    </row>
    <row r="46" spans="2:15" ht="15" customHeight="1" x14ac:dyDescent="0.25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s="8" t="str">
        <f>+VLOOKUP(tblSalaries[[#This Row],[clean Country]],tblCountries[#All],3,FALSE)</f>
        <v>North America</v>
      </c>
      <c r="M46" t="s">
        <v>18</v>
      </c>
      <c r="O46" s="8" t="str">
        <f>+VLOOKUP(tblSalaries[[#This Row],[Years of Experience]],Categories!$A$14:$B$17,2)</f>
        <v>Under 5 years</v>
      </c>
    </row>
    <row r="47" spans="2:15" ht="15" customHeight="1" x14ac:dyDescent="0.25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s="8" t="str">
        <f>+VLOOKUP(tblSalaries[[#This Row],[clean Country]],tblCountries[#All],3,FALSE)</f>
        <v>North America</v>
      </c>
      <c r="M47" t="s">
        <v>9</v>
      </c>
      <c r="O47" s="8" t="str">
        <f>+VLOOKUP(tblSalaries[[#This Row],[Years of Experience]],Categories!$A$14:$B$17,2)</f>
        <v>Under 5 years</v>
      </c>
    </row>
    <row r="48" spans="2:15" ht="15" customHeight="1" x14ac:dyDescent="0.25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s="8" t="str">
        <f>+VLOOKUP(tblSalaries[[#This Row],[clean Country]],tblCountries[#All],3,FALSE)</f>
        <v>North America</v>
      </c>
      <c r="M48" t="s">
        <v>25</v>
      </c>
      <c r="O48" s="8" t="str">
        <f>+VLOOKUP(tblSalaries[[#This Row],[Years of Experience]],Categories!$A$14:$B$17,2)</f>
        <v>Under 5 years</v>
      </c>
    </row>
    <row r="49" spans="2:15" ht="15" customHeight="1" x14ac:dyDescent="0.25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s="8" t="str">
        <f>+VLOOKUP(tblSalaries[[#This Row],[clean Country]],tblCountries[#All],3,FALSE)</f>
        <v>South Asia</v>
      </c>
      <c r="M49" t="s">
        <v>18</v>
      </c>
      <c r="O49" s="8" t="str">
        <f>+VLOOKUP(tblSalaries[[#This Row],[Years of Experience]],Categories!$A$14:$B$17,2)</f>
        <v>Under 5 years</v>
      </c>
    </row>
    <row r="50" spans="2:15" ht="15" customHeight="1" x14ac:dyDescent="0.25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s="8" t="str">
        <f>+VLOOKUP(tblSalaries[[#This Row],[clean Country]],tblCountries[#All],3,FALSE)</f>
        <v>Europe</v>
      </c>
      <c r="M50" t="s">
        <v>9</v>
      </c>
      <c r="O50" s="8" t="str">
        <f>+VLOOKUP(tblSalaries[[#This Row],[Years of Experience]],Categories!$A$14:$B$17,2)</f>
        <v>Under 5 years</v>
      </c>
    </row>
    <row r="51" spans="2:15" ht="15" customHeight="1" x14ac:dyDescent="0.25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s="8" t="str">
        <f>+VLOOKUP(tblSalaries[[#This Row],[clean Country]],tblCountries[#All],3,FALSE)</f>
        <v>North America</v>
      </c>
      <c r="M51" t="s">
        <v>25</v>
      </c>
      <c r="O51" s="8" t="str">
        <f>+VLOOKUP(tblSalaries[[#This Row],[Years of Experience]],Categories!$A$14:$B$17,2)</f>
        <v>Under 5 years</v>
      </c>
    </row>
    <row r="52" spans="2:15" ht="15" customHeight="1" x14ac:dyDescent="0.25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s="8" t="str">
        <f>+VLOOKUP(tblSalaries[[#This Row],[clean Country]],tblCountries[#All],3,FALSE)</f>
        <v>Europe</v>
      </c>
      <c r="M52" t="s">
        <v>9</v>
      </c>
      <c r="O52" s="8" t="str">
        <f>+VLOOKUP(tblSalaries[[#This Row],[Years of Experience]],Categories!$A$14:$B$17,2)</f>
        <v>Under 5 years</v>
      </c>
    </row>
    <row r="53" spans="2:15" ht="15" customHeight="1" x14ac:dyDescent="0.25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s="8" t="str">
        <f>+VLOOKUP(tblSalaries[[#This Row],[clean Country]],tblCountries[#All],3,FALSE)</f>
        <v>Europe</v>
      </c>
      <c r="M53" t="s">
        <v>13</v>
      </c>
      <c r="O53" s="8" t="str">
        <f>+VLOOKUP(tblSalaries[[#This Row],[Years of Experience]],Categories!$A$14:$B$17,2)</f>
        <v>Under 5 years</v>
      </c>
    </row>
    <row r="54" spans="2:15" ht="15" customHeight="1" x14ac:dyDescent="0.25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s="8" t="str">
        <f>+VLOOKUP(tblSalaries[[#This Row],[clean Country]],tblCountries[#All],3,FALSE)</f>
        <v>North America</v>
      </c>
      <c r="M54" t="s">
        <v>18</v>
      </c>
      <c r="O54" s="8" t="str">
        <f>+VLOOKUP(tblSalaries[[#This Row],[Years of Experience]],Categories!$A$14:$B$17,2)</f>
        <v>Under 5 years</v>
      </c>
    </row>
    <row r="55" spans="2:15" ht="15" customHeight="1" x14ac:dyDescent="0.25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s="8" t="str">
        <f>+VLOOKUP(tblSalaries[[#This Row],[clean Country]],tblCountries[#All],3,FALSE)</f>
        <v>Europe</v>
      </c>
      <c r="M55" t="s">
        <v>9</v>
      </c>
      <c r="O55" s="8" t="str">
        <f>+VLOOKUP(tblSalaries[[#This Row],[Years of Experience]],Categories!$A$14:$B$17,2)</f>
        <v>Under 5 years</v>
      </c>
    </row>
    <row r="56" spans="2:15" ht="15" customHeight="1" x14ac:dyDescent="0.25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s="8" t="str">
        <f>+VLOOKUP(tblSalaries[[#This Row],[clean Country]],tblCountries[#All],3,FALSE)</f>
        <v>Europe</v>
      </c>
      <c r="M56" t="s">
        <v>13</v>
      </c>
      <c r="O56" s="8" t="str">
        <f>+VLOOKUP(tblSalaries[[#This Row],[Years of Experience]],Categories!$A$14:$B$17,2)</f>
        <v>Under 5 years</v>
      </c>
    </row>
    <row r="57" spans="2:15" ht="15" customHeight="1" x14ac:dyDescent="0.25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s="8" t="str">
        <f>+VLOOKUP(tblSalaries[[#This Row],[clean Country]],tblCountries[#All],3,FALSE)</f>
        <v>South Asia</v>
      </c>
      <c r="M57" t="s">
        <v>18</v>
      </c>
      <c r="O57" s="8" t="str">
        <f>+VLOOKUP(tblSalaries[[#This Row],[Years of Experience]],Categories!$A$14:$B$17,2)</f>
        <v>Under 5 years</v>
      </c>
    </row>
    <row r="58" spans="2:15" ht="15" customHeight="1" x14ac:dyDescent="0.25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s="8" t="str">
        <f>+VLOOKUP(tblSalaries[[#This Row],[clean Country]],tblCountries[#All],3,FALSE)</f>
        <v>North America</v>
      </c>
      <c r="M58" t="s">
        <v>9</v>
      </c>
      <c r="O58" s="8" t="str">
        <f>+VLOOKUP(tblSalaries[[#This Row],[Years of Experience]],Categories!$A$14:$B$17,2)</f>
        <v>Under 5 years</v>
      </c>
    </row>
    <row r="59" spans="2:15" ht="15" customHeight="1" x14ac:dyDescent="0.25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s="8" t="str">
        <f>+VLOOKUP(tblSalaries[[#This Row],[clean Country]],tblCountries[#All],3,FALSE)</f>
        <v>South Asia</v>
      </c>
      <c r="M59" t="s">
        <v>9</v>
      </c>
      <c r="O59" s="8" t="str">
        <f>+VLOOKUP(tblSalaries[[#This Row],[Years of Experience]],Categories!$A$14:$B$17,2)</f>
        <v>Under 5 years</v>
      </c>
    </row>
    <row r="60" spans="2:15" ht="15" customHeight="1" x14ac:dyDescent="0.25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s="8" t="str">
        <f>+VLOOKUP(tblSalaries[[#This Row],[clean Country]],tblCountries[#All],3,FALSE)</f>
        <v>Europe</v>
      </c>
      <c r="M60" t="s">
        <v>25</v>
      </c>
      <c r="O60" s="8" t="str">
        <f>+VLOOKUP(tblSalaries[[#This Row],[Years of Experience]],Categories!$A$14:$B$17,2)</f>
        <v>Under 5 years</v>
      </c>
    </row>
    <row r="61" spans="2:15" ht="15" customHeight="1" x14ac:dyDescent="0.25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s="8" t="str">
        <f>+VLOOKUP(tblSalaries[[#This Row],[clean Country]],tblCountries[#All],3,FALSE)</f>
        <v>Europe</v>
      </c>
      <c r="M61" t="s">
        <v>18</v>
      </c>
      <c r="O61" s="8" t="str">
        <f>+VLOOKUP(tblSalaries[[#This Row],[Years of Experience]],Categories!$A$14:$B$17,2)</f>
        <v>Under 5 years</v>
      </c>
    </row>
    <row r="62" spans="2:15" ht="15" customHeight="1" x14ac:dyDescent="0.25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s="8" t="str">
        <f>+VLOOKUP(tblSalaries[[#This Row],[clean Country]],tblCountries[#All],3,FALSE)</f>
        <v>North America</v>
      </c>
      <c r="M62" t="s">
        <v>9</v>
      </c>
      <c r="O62" s="8" t="str">
        <f>+VLOOKUP(tblSalaries[[#This Row],[Years of Experience]],Categories!$A$14:$B$17,2)</f>
        <v>Under 5 years</v>
      </c>
    </row>
    <row r="63" spans="2:15" ht="15" customHeight="1" x14ac:dyDescent="0.25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s="8" t="str">
        <f>+VLOOKUP(tblSalaries[[#This Row],[clean Country]],tblCountries[#All],3,FALSE)</f>
        <v>North America</v>
      </c>
      <c r="M63" t="s">
        <v>9</v>
      </c>
      <c r="O63" s="8" t="str">
        <f>+VLOOKUP(tblSalaries[[#This Row],[Years of Experience]],Categories!$A$14:$B$17,2)</f>
        <v>Under 5 years</v>
      </c>
    </row>
    <row r="64" spans="2:15" ht="15" customHeight="1" x14ac:dyDescent="0.25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s="8" t="str">
        <f>+VLOOKUP(tblSalaries[[#This Row],[clean Country]],tblCountries[#All],3,FALSE)</f>
        <v>North America</v>
      </c>
      <c r="M64" t="s">
        <v>13</v>
      </c>
      <c r="O64" s="8" t="str">
        <f>+VLOOKUP(tblSalaries[[#This Row],[Years of Experience]],Categories!$A$14:$B$17,2)</f>
        <v>Under 5 years</v>
      </c>
    </row>
    <row r="65" spans="2:15" ht="15" customHeight="1" x14ac:dyDescent="0.25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s="8" t="str">
        <f>+VLOOKUP(tblSalaries[[#This Row],[clean Country]],tblCountries[#All],3,FALSE)</f>
        <v>North America</v>
      </c>
      <c r="M65" t="s">
        <v>13</v>
      </c>
      <c r="O65" s="8" t="str">
        <f>+VLOOKUP(tblSalaries[[#This Row],[Years of Experience]],Categories!$A$14:$B$17,2)</f>
        <v>Under 5 years</v>
      </c>
    </row>
    <row r="66" spans="2:15" ht="15" customHeight="1" x14ac:dyDescent="0.25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Brazil</v>
      </c>
      <c r="L66" s="8" t="str">
        <f>+VLOOKUP(tblSalaries[[#This Row],[clean Country]],tblCountries[#All],3,FALSE)</f>
        <v>Central &amp; South America</v>
      </c>
      <c r="M66" t="s">
        <v>13</v>
      </c>
      <c r="O66" s="8" t="str">
        <f>+VLOOKUP(tblSalaries[[#This Row],[Years of Experience]],Categories!$A$14:$B$17,2)</f>
        <v>Under 5 years</v>
      </c>
    </row>
    <row r="67" spans="2:15" ht="15" customHeight="1" x14ac:dyDescent="0.25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s="8" t="str">
        <f>+VLOOKUP(tblSalaries[[#This Row],[clean Country]],tblCountries[#All],3,FALSE)</f>
        <v>Europe</v>
      </c>
      <c r="M67" t="s">
        <v>9</v>
      </c>
      <c r="O67" s="8" t="str">
        <f>+VLOOKUP(tblSalaries[[#This Row],[Years of Experience]],Categories!$A$14:$B$17,2)</f>
        <v>Under 5 years</v>
      </c>
    </row>
    <row r="68" spans="2:15" ht="15" customHeight="1" x14ac:dyDescent="0.25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s="8" t="str">
        <f>+VLOOKUP(tblSalaries[[#This Row],[clean Country]],tblCountries[#All],3,FALSE)</f>
        <v>North America</v>
      </c>
      <c r="M68" t="s">
        <v>9</v>
      </c>
      <c r="O68" s="8" t="str">
        <f>+VLOOKUP(tblSalaries[[#This Row],[Years of Experience]],Categories!$A$14:$B$17,2)</f>
        <v>Under 5 years</v>
      </c>
    </row>
    <row r="69" spans="2:15" ht="15" customHeight="1" x14ac:dyDescent="0.25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s="8" t="str">
        <f>+VLOOKUP(tblSalaries[[#This Row],[clean Country]],tblCountries[#All],3,FALSE)</f>
        <v>Europe</v>
      </c>
      <c r="M69" t="s">
        <v>25</v>
      </c>
      <c r="O69" s="8" t="str">
        <f>+VLOOKUP(tblSalaries[[#This Row],[Years of Experience]],Categories!$A$14:$B$17,2)</f>
        <v>Under 5 years</v>
      </c>
    </row>
    <row r="70" spans="2:15" ht="15" customHeight="1" x14ac:dyDescent="0.25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s="8" t="str">
        <f>+VLOOKUP(tblSalaries[[#This Row],[clean Country]],tblCountries[#All],3,FALSE)</f>
        <v>Oceania</v>
      </c>
      <c r="M70" t="s">
        <v>9</v>
      </c>
      <c r="O70" s="8" t="str">
        <f>+VLOOKUP(tblSalaries[[#This Row],[Years of Experience]],Categories!$A$14:$B$17,2)</f>
        <v>Under 5 years</v>
      </c>
    </row>
    <row r="71" spans="2:15" ht="15" customHeight="1" x14ac:dyDescent="0.25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s="8" t="str">
        <f>+VLOOKUP(tblSalaries[[#This Row],[clean Country]],tblCountries[#All],3,FALSE)</f>
        <v>North America</v>
      </c>
      <c r="M71" t="s">
        <v>18</v>
      </c>
      <c r="O71" s="8" t="str">
        <f>+VLOOKUP(tblSalaries[[#This Row],[Years of Experience]],Categories!$A$14:$B$17,2)</f>
        <v>Under 5 years</v>
      </c>
    </row>
    <row r="72" spans="2:15" ht="15" customHeight="1" x14ac:dyDescent="0.25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s="8" t="str">
        <f>+VLOOKUP(tblSalaries[[#This Row],[clean Country]],tblCountries[#All],3,FALSE)</f>
        <v>North America</v>
      </c>
      <c r="M72" t="s">
        <v>13</v>
      </c>
      <c r="O72" s="8" t="str">
        <f>+VLOOKUP(tblSalaries[[#This Row],[Years of Experience]],Categories!$A$14:$B$17,2)</f>
        <v>Under 5 years</v>
      </c>
    </row>
    <row r="73" spans="2:15" ht="15" customHeight="1" x14ac:dyDescent="0.25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s="8" t="str">
        <f>+VLOOKUP(tblSalaries[[#This Row],[clean Country]],tblCountries[#All],3,FALSE)</f>
        <v>Africa</v>
      </c>
      <c r="M73" t="s">
        <v>9</v>
      </c>
      <c r="O73" s="8" t="str">
        <f>+VLOOKUP(tblSalaries[[#This Row],[Years of Experience]],Categories!$A$14:$B$17,2)</f>
        <v>Under 5 years</v>
      </c>
    </row>
    <row r="74" spans="2:15" ht="15" customHeight="1" x14ac:dyDescent="0.25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s="8" t="str">
        <f>+VLOOKUP(tblSalaries[[#This Row],[clean Country]],tblCountries[#All],3,FALSE)</f>
        <v>North America</v>
      </c>
      <c r="M74" t="s">
        <v>9</v>
      </c>
      <c r="O74" s="8" t="str">
        <f>+VLOOKUP(tblSalaries[[#This Row],[Years of Experience]],Categories!$A$14:$B$17,2)</f>
        <v>Under 5 years</v>
      </c>
    </row>
    <row r="75" spans="2:15" ht="15" customHeight="1" x14ac:dyDescent="0.25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s="8" t="str">
        <f>+VLOOKUP(tblSalaries[[#This Row],[clean Country]],tblCountries[#All],3,FALSE)</f>
        <v>North America</v>
      </c>
      <c r="M75" t="s">
        <v>13</v>
      </c>
      <c r="O75" s="8" t="str">
        <f>+VLOOKUP(tblSalaries[[#This Row],[Years of Experience]],Categories!$A$14:$B$17,2)</f>
        <v>Under 5 years</v>
      </c>
    </row>
    <row r="76" spans="2:15" ht="15" customHeight="1" x14ac:dyDescent="0.25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s="8" t="str">
        <f>+VLOOKUP(tblSalaries[[#This Row],[clean Country]],tblCountries[#All],3,FALSE)</f>
        <v>Oceania</v>
      </c>
      <c r="M76" t="s">
        <v>9</v>
      </c>
      <c r="O76" s="8" t="str">
        <f>+VLOOKUP(tblSalaries[[#This Row],[Years of Experience]],Categories!$A$14:$B$17,2)</f>
        <v>Under 5 years</v>
      </c>
    </row>
    <row r="77" spans="2:15" ht="15" customHeight="1" x14ac:dyDescent="0.25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s="8" t="str">
        <f>+VLOOKUP(tblSalaries[[#This Row],[clean Country]],tblCountries[#All],3,FALSE)</f>
        <v>Central Asia &amp; Middle East</v>
      </c>
      <c r="M77" t="s">
        <v>13</v>
      </c>
      <c r="O77" s="8" t="str">
        <f>+VLOOKUP(tblSalaries[[#This Row],[Years of Experience]],Categories!$A$14:$B$17,2)</f>
        <v>Under 5 years</v>
      </c>
    </row>
    <row r="78" spans="2:15" ht="15" customHeight="1" x14ac:dyDescent="0.25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s="8" t="str">
        <f>+VLOOKUP(tblSalaries[[#This Row],[clean Country]],tblCountries[#All],3,FALSE)</f>
        <v>North America</v>
      </c>
      <c r="M78" t="s">
        <v>13</v>
      </c>
      <c r="O78" s="8" t="str">
        <f>+VLOOKUP(tblSalaries[[#This Row],[Years of Experience]],Categories!$A$14:$B$17,2)</f>
        <v>Under 5 years</v>
      </c>
    </row>
    <row r="79" spans="2:15" ht="15" customHeight="1" x14ac:dyDescent="0.25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s="8" t="str">
        <f>+VLOOKUP(tblSalaries[[#This Row],[clean Country]],tblCountries[#All],3,FALSE)</f>
        <v>North America</v>
      </c>
      <c r="M79" t="s">
        <v>13</v>
      </c>
      <c r="O79" s="8" t="str">
        <f>+VLOOKUP(tblSalaries[[#This Row],[Years of Experience]],Categories!$A$14:$B$17,2)</f>
        <v>Under 5 years</v>
      </c>
    </row>
    <row r="80" spans="2:15" ht="15" customHeight="1" x14ac:dyDescent="0.25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s="8" t="str">
        <f>+VLOOKUP(tblSalaries[[#This Row],[clean Country]],tblCountries[#All],3,FALSE)</f>
        <v>North America</v>
      </c>
      <c r="M80" t="s">
        <v>25</v>
      </c>
      <c r="O80" s="8" t="str">
        <f>+VLOOKUP(tblSalaries[[#This Row],[Years of Experience]],Categories!$A$14:$B$17,2)</f>
        <v>Under 5 years</v>
      </c>
    </row>
    <row r="81" spans="2:15" ht="15" customHeight="1" x14ac:dyDescent="0.25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s="8" t="str">
        <f>+VLOOKUP(tblSalaries[[#This Row],[clean Country]],tblCountries[#All],3,FALSE)</f>
        <v>Europe</v>
      </c>
      <c r="M81" t="s">
        <v>18</v>
      </c>
      <c r="O81" s="8" t="str">
        <f>+VLOOKUP(tblSalaries[[#This Row],[Years of Experience]],Categories!$A$14:$B$17,2)</f>
        <v>Under 5 years</v>
      </c>
    </row>
    <row r="82" spans="2:15" ht="15" customHeight="1" x14ac:dyDescent="0.25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s="8" t="str">
        <f>+VLOOKUP(tblSalaries[[#This Row],[clean Country]],tblCountries[#All],3,FALSE)</f>
        <v>Central Asia &amp; Middle East</v>
      </c>
      <c r="M82" t="s">
        <v>13</v>
      </c>
      <c r="O82" s="8" t="str">
        <f>+VLOOKUP(tblSalaries[[#This Row],[Years of Experience]],Categories!$A$14:$B$17,2)</f>
        <v>Under 5 years</v>
      </c>
    </row>
    <row r="83" spans="2:15" ht="15" customHeight="1" x14ac:dyDescent="0.25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s="8" t="str">
        <f>+VLOOKUP(tblSalaries[[#This Row],[clean Country]],tblCountries[#All],3,FALSE)</f>
        <v>North America</v>
      </c>
      <c r="M83" t="s">
        <v>18</v>
      </c>
      <c r="O83" s="8" t="str">
        <f>+VLOOKUP(tblSalaries[[#This Row],[Years of Experience]],Categories!$A$14:$B$17,2)</f>
        <v>Under 5 years</v>
      </c>
    </row>
    <row r="84" spans="2:15" ht="15" customHeight="1" x14ac:dyDescent="0.25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s="8" t="str">
        <f>+VLOOKUP(tblSalaries[[#This Row],[clean Country]],tblCountries[#All],3,FALSE)</f>
        <v>Central &amp; South America</v>
      </c>
      <c r="M84" t="s">
        <v>13</v>
      </c>
      <c r="O84" s="8" t="str">
        <f>+VLOOKUP(tblSalaries[[#This Row],[Years of Experience]],Categories!$A$14:$B$17,2)</f>
        <v>Under 5 years</v>
      </c>
    </row>
    <row r="85" spans="2:15" ht="15" customHeight="1" x14ac:dyDescent="0.25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s="8" t="str">
        <f>+VLOOKUP(tblSalaries[[#This Row],[clean Country]],tblCountries[#All],3,FALSE)</f>
        <v>Europe</v>
      </c>
      <c r="M85" t="s">
        <v>9</v>
      </c>
      <c r="O85" s="8" t="str">
        <f>+VLOOKUP(tblSalaries[[#This Row],[Years of Experience]],Categories!$A$14:$B$17,2)</f>
        <v>Under 5 years</v>
      </c>
    </row>
    <row r="86" spans="2:15" ht="15" customHeight="1" x14ac:dyDescent="0.25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s="8" t="str">
        <f>+VLOOKUP(tblSalaries[[#This Row],[clean Country]],tblCountries[#All],3,FALSE)</f>
        <v>North America</v>
      </c>
      <c r="M86" t="s">
        <v>13</v>
      </c>
      <c r="O86" s="8" t="str">
        <f>+VLOOKUP(tblSalaries[[#This Row],[Years of Experience]],Categories!$A$14:$B$17,2)</f>
        <v>Under 5 years</v>
      </c>
    </row>
    <row r="87" spans="2:15" ht="15" customHeight="1" x14ac:dyDescent="0.25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s="8" t="str">
        <f>+VLOOKUP(tblSalaries[[#This Row],[clean Country]],tblCountries[#All],3,FALSE)</f>
        <v>North America</v>
      </c>
      <c r="M87" t="s">
        <v>9</v>
      </c>
      <c r="O87" s="8" t="str">
        <f>+VLOOKUP(tblSalaries[[#This Row],[Years of Experience]],Categories!$A$14:$B$17,2)</f>
        <v>Under 5 years</v>
      </c>
    </row>
    <row r="88" spans="2:15" ht="15" customHeight="1" x14ac:dyDescent="0.25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s="8" t="str">
        <f>+VLOOKUP(tblSalaries[[#This Row],[clean Country]],tblCountries[#All],3,FALSE)</f>
        <v>South Asia</v>
      </c>
      <c r="M88" t="s">
        <v>13</v>
      </c>
      <c r="O88" s="8" t="str">
        <f>+VLOOKUP(tblSalaries[[#This Row],[Years of Experience]],Categories!$A$14:$B$17,2)</f>
        <v>Under 5 years</v>
      </c>
    </row>
    <row r="89" spans="2:15" ht="15" customHeight="1" x14ac:dyDescent="0.25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s="8" t="str">
        <f>+VLOOKUP(tblSalaries[[#This Row],[clean Country]],tblCountries[#All],3,FALSE)</f>
        <v>Central &amp; South America</v>
      </c>
      <c r="M89" t="s">
        <v>13</v>
      </c>
      <c r="O89" s="8" t="str">
        <f>+VLOOKUP(tblSalaries[[#This Row],[Years of Experience]],Categories!$A$14:$B$17,2)</f>
        <v>Under 5 years</v>
      </c>
    </row>
    <row r="90" spans="2:15" ht="15" customHeight="1" x14ac:dyDescent="0.25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s="8" t="str">
        <f>+VLOOKUP(tblSalaries[[#This Row],[clean Country]],tblCountries[#All],3,FALSE)</f>
        <v>North America</v>
      </c>
      <c r="M90" t="s">
        <v>18</v>
      </c>
      <c r="O90" s="8" t="str">
        <f>+VLOOKUP(tblSalaries[[#This Row],[Years of Experience]],Categories!$A$14:$B$17,2)</f>
        <v>Under 5 years</v>
      </c>
    </row>
    <row r="91" spans="2:15" ht="15" customHeight="1" x14ac:dyDescent="0.25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s="8" t="str">
        <f>+VLOOKUP(tblSalaries[[#This Row],[clean Country]],tblCountries[#All],3,FALSE)</f>
        <v>Europe</v>
      </c>
      <c r="M91" t="s">
        <v>9</v>
      </c>
      <c r="O91" s="8" t="str">
        <f>+VLOOKUP(tblSalaries[[#This Row],[Years of Experience]],Categories!$A$14:$B$17,2)</f>
        <v>Under 5 years</v>
      </c>
    </row>
    <row r="92" spans="2:15" ht="15" customHeight="1" x14ac:dyDescent="0.25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s="8" t="str">
        <f>+VLOOKUP(tblSalaries[[#This Row],[clean Country]],tblCountries[#All],3,FALSE)</f>
        <v>North America</v>
      </c>
      <c r="M92" t="s">
        <v>9</v>
      </c>
      <c r="O92" s="8" t="str">
        <f>+VLOOKUP(tblSalaries[[#This Row],[Years of Experience]],Categories!$A$14:$B$17,2)</f>
        <v>Under 5 years</v>
      </c>
    </row>
    <row r="93" spans="2:15" ht="15" customHeight="1" x14ac:dyDescent="0.25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s="8" t="str">
        <f>+VLOOKUP(tblSalaries[[#This Row],[clean Country]],tblCountries[#All],3,FALSE)</f>
        <v>North America</v>
      </c>
      <c r="M93" t="s">
        <v>9</v>
      </c>
      <c r="O93" s="8" t="str">
        <f>+VLOOKUP(tblSalaries[[#This Row],[Years of Experience]],Categories!$A$14:$B$17,2)</f>
        <v>Under 5 years</v>
      </c>
    </row>
    <row r="94" spans="2:15" ht="15" customHeight="1" x14ac:dyDescent="0.25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s="8" t="str">
        <f>+VLOOKUP(tblSalaries[[#This Row],[clean Country]],tblCountries[#All],3,FALSE)</f>
        <v>North America</v>
      </c>
      <c r="M94" t="s">
        <v>9</v>
      </c>
      <c r="O94" s="8" t="str">
        <f>+VLOOKUP(tblSalaries[[#This Row],[Years of Experience]],Categories!$A$14:$B$17,2)</f>
        <v>Under 5 years</v>
      </c>
    </row>
    <row r="95" spans="2:15" ht="15" customHeight="1" x14ac:dyDescent="0.25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s="8" t="str">
        <f>+VLOOKUP(tblSalaries[[#This Row],[clean Country]],tblCountries[#All],3,FALSE)</f>
        <v>North America</v>
      </c>
      <c r="M95" t="s">
        <v>18</v>
      </c>
      <c r="O95" s="8" t="str">
        <f>+VLOOKUP(tblSalaries[[#This Row],[Years of Experience]],Categories!$A$14:$B$17,2)</f>
        <v>Under 5 years</v>
      </c>
    </row>
    <row r="96" spans="2:15" ht="15" customHeight="1" x14ac:dyDescent="0.25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s="8" t="str">
        <f>+VLOOKUP(tblSalaries[[#This Row],[clean Country]],tblCountries[#All],3,FALSE)</f>
        <v>South Asia</v>
      </c>
      <c r="M96" t="s">
        <v>25</v>
      </c>
      <c r="O96" s="8" t="str">
        <f>+VLOOKUP(tblSalaries[[#This Row],[Years of Experience]],Categories!$A$14:$B$17,2)</f>
        <v>Under 5 years</v>
      </c>
    </row>
    <row r="97" spans="2:15" ht="15" customHeight="1" x14ac:dyDescent="0.25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s="8" t="str">
        <f>+VLOOKUP(tblSalaries[[#This Row],[clean Country]],tblCountries[#All],3,FALSE)</f>
        <v>North America</v>
      </c>
      <c r="M97" t="s">
        <v>25</v>
      </c>
      <c r="O97" s="8" t="str">
        <f>+VLOOKUP(tblSalaries[[#This Row],[Years of Experience]],Categories!$A$14:$B$17,2)</f>
        <v>Under 5 years</v>
      </c>
    </row>
    <row r="98" spans="2:15" ht="15" customHeight="1" x14ac:dyDescent="0.25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s="8" t="str">
        <f>+VLOOKUP(tblSalaries[[#This Row],[clean Country]],tblCountries[#All],3,FALSE)</f>
        <v>North America</v>
      </c>
      <c r="M98" t="s">
        <v>9</v>
      </c>
      <c r="O98" s="8" t="str">
        <f>+VLOOKUP(tblSalaries[[#This Row],[Years of Experience]],Categories!$A$14:$B$17,2)</f>
        <v>Under 5 years</v>
      </c>
    </row>
    <row r="99" spans="2:15" ht="15" customHeight="1" x14ac:dyDescent="0.25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s="8" t="str">
        <f>+VLOOKUP(tblSalaries[[#This Row],[clean Country]],tblCountries[#All],3,FALSE)</f>
        <v>North America</v>
      </c>
      <c r="M99" t="s">
        <v>18</v>
      </c>
      <c r="O99" s="8" t="str">
        <f>+VLOOKUP(tblSalaries[[#This Row],[Years of Experience]],Categories!$A$14:$B$17,2)</f>
        <v>Under 5 years</v>
      </c>
    </row>
    <row r="100" spans="2:15" ht="15" customHeight="1" x14ac:dyDescent="0.25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s="8" t="str">
        <f>+VLOOKUP(tblSalaries[[#This Row],[clean Country]],tblCountries[#All],3,FALSE)</f>
        <v>North America</v>
      </c>
      <c r="M100" t="s">
        <v>25</v>
      </c>
      <c r="O100" s="8" t="str">
        <f>+VLOOKUP(tblSalaries[[#This Row],[Years of Experience]],Categories!$A$14:$B$17,2)</f>
        <v>Under 5 years</v>
      </c>
    </row>
    <row r="101" spans="2:15" ht="15" customHeight="1" x14ac:dyDescent="0.25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s="8" t="str">
        <f>+VLOOKUP(tblSalaries[[#This Row],[clean Country]],tblCountries[#All],3,FALSE)</f>
        <v>North America</v>
      </c>
      <c r="M101" t="s">
        <v>9</v>
      </c>
      <c r="O101" s="8" t="str">
        <f>+VLOOKUP(tblSalaries[[#This Row],[Years of Experience]],Categories!$A$14:$B$17,2)</f>
        <v>Under 5 years</v>
      </c>
    </row>
    <row r="102" spans="2:15" ht="15" customHeight="1" x14ac:dyDescent="0.25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s="8" t="str">
        <f>+VLOOKUP(tblSalaries[[#This Row],[clean Country]],tblCountries[#All],3,FALSE)</f>
        <v>North America</v>
      </c>
      <c r="M102" t="s">
        <v>9</v>
      </c>
      <c r="O102" s="8" t="str">
        <f>+VLOOKUP(tblSalaries[[#This Row],[Years of Experience]],Categories!$A$14:$B$17,2)</f>
        <v>Under 5 years</v>
      </c>
    </row>
    <row r="103" spans="2:15" ht="15" customHeight="1" x14ac:dyDescent="0.25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s="8" t="str">
        <f>+VLOOKUP(tblSalaries[[#This Row],[clean Country]],tblCountries[#All],3,FALSE)</f>
        <v>North America</v>
      </c>
      <c r="M103" t="s">
        <v>9</v>
      </c>
      <c r="O103" s="8" t="str">
        <f>+VLOOKUP(tblSalaries[[#This Row],[Years of Experience]],Categories!$A$14:$B$17,2)</f>
        <v>Under 5 years</v>
      </c>
    </row>
    <row r="104" spans="2:15" ht="15" customHeight="1" x14ac:dyDescent="0.25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s="8" t="str">
        <f>+VLOOKUP(tblSalaries[[#This Row],[clean Country]],tblCountries[#All],3,FALSE)</f>
        <v>North America</v>
      </c>
      <c r="M104" t="s">
        <v>9</v>
      </c>
      <c r="O104" s="8" t="str">
        <f>+VLOOKUP(tblSalaries[[#This Row],[Years of Experience]],Categories!$A$14:$B$17,2)</f>
        <v>Under 5 years</v>
      </c>
    </row>
    <row r="105" spans="2:15" ht="15" customHeight="1" x14ac:dyDescent="0.25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s="8" t="str">
        <f>+VLOOKUP(tblSalaries[[#This Row],[clean Country]],tblCountries[#All],3,FALSE)</f>
        <v>North America</v>
      </c>
      <c r="M105" t="s">
        <v>9</v>
      </c>
      <c r="O105" s="8" t="str">
        <f>+VLOOKUP(tblSalaries[[#This Row],[Years of Experience]],Categories!$A$14:$B$17,2)</f>
        <v>Under 5 years</v>
      </c>
    </row>
    <row r="106" spans="2:15" ht="15" customHeight="1" x14ac:dyDescent="0.25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s="8" t="str">
        <f>+VLOOKUP(tblSalaries[[#This Row],[clean Country]],tblCountries[#All],3,FALSE)</f>
        <v>Central Asia &amp; Middle East</v>
      </c>
      <c r="M106" t="s">
        <v>25</v>
      </c>
      <c r="O106" s="8" t="str">
        <f>+VLOOKUP(tblSalaries[[#This Row],[Years of Experience]],Categories!$A$14:$B$17,2)</f>
        <v>Under 5 years</v>
      </c>
    </row>
    <row r="107" spans="2:15" ht="15" customHeight="1" x14ac:dyDescent="0.25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s="8" t="str">
        <f>+VLOOKUP(tblSalaries[[#This Row],[clean Country]],tblCountries[#All],3,FALSE)</f>
        <v>North America</v>
      </c>
      <c r="M107" t="s">
        <v>9</v>
      </c>
      <c r="O107" s="8" t="str">
        <f>+VLOOKUP(tblSalaries[[#This Row],[Years of Experience]],Categories!$A$14:$B$17,2)</f>
        <v>Under 5 years</v>
      </c>
    </row>
    <row r="108" spans="2:15" ht="15" customHeight="1" x14ac:dyDescent="0.25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s="8" t="str">
        <f>+VLOOKUP(tblSalaries[[#This Row],[clean Country]],tblCountries[#All],3,FALSE)</f>
        <v>Central &amp; South America</v>
      </c>
      <c r="M108" t="s">
        <v>9</v>
      </c>
      <c r="O108" s="8" t="str">
        <f>+VLOOKUP(tblSalaries[[#This Row],[Years of Experience]],Categories!$A$14:$B$17,2)</f>
        <v>Under 5 years</v>
      </c>
    </row>
    <row r="109" spans="2:15" ht="15" customHeight="1" x14ac:dyDescent="0.25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s="8" t="str">
        <f>+VLOOKUP(tblSalaries[[#This Row],[clean Country]],tblCountries[#All],3,FALSE)</f>
        <v>North America</v>
      </c>
      <c r="M109" t="s">
        <v>9</v>
      </c>
      <c r="O109" s="8" t="str">
        <f>+VLOOKUP(tblSalaries[[#This Row],[Years of Experience]],Categories!$A$14:$B$17,2)</f>
        <v>Under 5 years</v>
      </c>
    </row>
    <row r="110" spans="2:15" ht="15" customHeight="1" x14ac:dyDescent="0.25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s="8" t="str">
        <f>+VLOOKUP(tblSalaries[[#This Row],[clean Country]],tblCountries[#All],3,FALSE)</f>
        <v>North America</v>
      </c>
      <c r="M110" t="s">
        <v>9</v>
      </c>
      <c r="O110" s="8" t="str">
        <f>+VLOOKUP(tblSalaries[[#This Row],[Years of Experience]],Categories!$A$14:$B$17,2)</f>
        <v>Under 5 years</v>
      </c>
    </row>
    <row r="111" spans="2:15" ht="15" customHeight="1" x14ac:dyDescent="0.25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s="8" t="str">
        <f>+VLOOKUP(tblSalaries[[#This Row],[clean Country]],tblCountries[#All],3,FALSE)</f>
        <v>North America</v>
      </c>
      <c r="M111" t="s">
        <v>18</v>
      </c>
      <c r="O111" s="8" t="str">
        <f>+VLOOKUP(tblSalaries[[#This Row],[Years of Experience]],Categories!$A$14:$B$17,2)</f>
        <v>Under 5 years</v>
      </c>
    </row>
    <row r="112" spans="2:15" ht="15" customHeight="1" x14ac:dyDescent="0.25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s="8" t="str">
        <f>+VLOOKUP(tblSalaries[[#This Row],[clean Country]],tblCountries[#All],3,FALSE)</f>
        <v>Europe</v>
      </c>
      <c r="M112" t="s">
        <v>9</v>
      </c>
      <c r="O112" s="8" t="str">
        <f>+VLOOKUP(tblSalaries[[#This Row],[Years of Experience]],Categories!$A$14:$B$17,2)</f>
        <v>Under 5 years</v>
      </c>
    </row>
    <row r="113" spans="2:15" ht="15" customHeight="1" x14ac:dyDescent="0.25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s="8" t="str">
        <f>+VLOOKUP(tblSalaries[[#This Row],[clean Country]],tblCountries[#All],3,FALSE)</f>
        <v>North America</v>
      </c>
      <c r="M113" t="s">
        <v>9</v>
      </c>
      <c r="O113" s="8" t="str">
        <f>+VLOOKUP(tblSalaries[[#This Row],[Years of Experience]],Categories!$A$14:$B$17,2)</f>
        <v>Under 5 years</v>
      </c>
    </row>
    <row r="114" spans="2:15" ht="15" customHeight="1" x14ac:dyDescent="0.25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s="8" t="str">
        <f>+VLOOKUP(tblSalaries[[#This Row],[clean Country]],tblCountries[#All],3,FALSE)</f>
        <v>North America</v>
      </c>
      <c r="M114" t="s">
        <v>9</v>
      </c>
      <c r="O114" s="8" t="str">
        <f>+VLOOKUP(tblSalaries[[#This Row],[Years of Experience]],Categories!$A$14:$B$17,2)</f>
        <v>Under 5 years</v>
      </c>
    </row>
    <row r="115" spans="2:15" ht="15" customHeight="1" x14ac:dyDescent="0.25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s="8" t="str">
        <f>+VLOOKUP(tblSalaries[[#This Row],[clean Country]],tblCountries[#All],3,FALSE)</f>
        <v>North America</v>
      </c>
      <c r="M115" t="s">
        <v>9</v>
      </c>
      <c r="O115" s="8" t="str">
        <f>+VLOOKUP(tblSalaries[[#This Row],[Years of Experience]],Categories!$A$14:$B$17,2)</f>
        <v>Under 5 years</v>
      </c>
    </row>
    <row r="116" spans="2:15" ht="15" customHeight="1" x14ac:dyDescent="0.25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s="8" t="str">
        <f>+VLOOKUP(tblSalaries[[#This Row],[clean Country]],tblCountries[#All],3,FALSE)</f>
        <v>North America</v>
      </c>
      <c r="M116" t="s">
        <v>13</v>
      </c>
      <c r="O116" s="8" t="str">
        <f>+VLOOKUP(tblSalaries[[#This Row],[Years of Experience]],Categories!$A$14:$B$17,2)</f>
        <v>Under 5 years</v>
      </c>
    </row>
    <row r="117" spans="2:15" ht="15" customHeight="1" x14ac:dyDescent="0.25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s="8" t="str">
        <f>+VLOOKUP(tblSalaries[[#This Row],[clean Country]],tblCountries[#All],3,FALSE)</f>
        <v>Central Asia &amp; Middle East</v>
      </c>
      <c r="M117" t="s">
        <v>18</v>
      </c>
      <c r="O117" s="8" t="str">
        <f>+VLOOKUP(tblSalaries[[#This Row],[Years of Experience]],Categories!$A$14:$B$17,2)</f>
        <v>Under 5 years</v>
      </c>
    </row>
    <row r="118" spans="2:15" ht="15" customHeight="1" x14ac:dyDescent="0.25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s="8" t="str">
        <f>+VLOOKUP(tblSalaries[[#This Row],[clean Country]],tblCountries[#All],3,FALSE)</f>
        <v>North America</v>
      </c>
      <c r="M118" t="s">
        <v>9</v>
      </c>
      <c r="O118" s="8" t="str">
        <f>+VLOOKUP(tblSalaries[[#This Row],[Years of Experience]],Categories!$A$14:$B$17,2)</f>
        <v>Under 5 years</v>
      </c>
    </row>
    <row r="119" spans="2:15" ht="15" customHeight="1" x14ac:dyDescent="0.25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s="8" t="str">
        <f>+VLOOKUP(tblSalaries[[#This Row],[clean Country]],tblCountries[#All],3,FALSE)</f>
        <v>Central Asia &amp; Middle East</v>
      </c>
      <c r="M119" t="s">
        <v>9</v>
      </c>
      <c r="O119" s="8" t="str">
        <f>+VLOOKUP(tblSalaries[[#This Row],[Years of Experience]],Categories!$A$14:$B$17,2)</f>
        <v>Under 5 years</v>
      </c>
    </row>
    <row r="120" spans="2:15" ht="15" customHeight="1" x14ac:dyDescent="0.25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s="8" t="str">
        <f>+VLOOKUP(tblSalaries[[#This Row],[clean Country]],tblCountries[#All],3,FALSE)</f>
        <v>North America</v>
      </c>
      <c r="M120" t="s">
        <v>9</v>
      </c>
      <c r="O120" s="8" t="str">
        <f>+VLOOKUP(tblSalaries[[#This Row],[Years of Experience]],Categories!$A$14:$B$17,2)</f>
        <v>Under 5 years</v>
      </c>
    </row>
    <row r="121" spans="2:15" ht="15" customHeight="1" x14ac:dyDescent="0.25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s="8" t="str">
        <f>+VLOOKUP(tblSalaries[[#This Row],[clean Country]],tblCountries[#All],3,FALSE)</f>
        <v>Central &amp; South America</v>
      </c>
      <c r="M121" t="s">
        <v>13</v>
      </c>
      <c r="O121" s="8" t="str">
        <f>+VLOOKUP(tblSalaries[[#This Row],[Years of Experience]],Categories!$A$14:$B$17,2)</f>
        <v>Under 5 years</v>
      </c>
    </row>
    <row r="122" spans="2:15" ht="15" customHeight="1" x14ac:dyDescent="0.25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s="8" t="str">
        <f>+VLOOKUP(tblSalaries[[#This Row],[clean Country]],tblCountries[#All],3,FALSE)</f>
        <v>North America</v>
      </c>
      <c r="M122" t="s">
        <v>186</v>
      </c>
      <c r="O122" s="8" t="str">
        <f>+VLOOKUP(tblSalaries[[#This Row],[Years of Experience]],Categories!$A$14:$B$17,2)</f>
        <v>Under 5 years</v>
      </c>
    </row>
    <row r="123" spans="2:15" ht="15" customHeight="1" x14ac:dyDescent="0.25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s="8" t="str">
        <f>+VLOOKUP(tblSalaries[[#This Row],[clean Country]],tblCountries[#All],3,FALSE)</f>
        <v>North America</v>
      </c>
      <c r="M123" t="s">
        <v>186</v>
      </c>
      <c r="O123" s="8" t="str">
        <f>+VLOOKUP(tblSalaries[[#This Row],[Years of Experience]],Categories!$A$14:$B$17,2)</f>
        <v>Under 5 years</v>
      </c>
    </row>
    <row r="124" spans="2:15" ht="15" customHeight="1" x14ac:dyDescent="0.25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s="8" t="str">
        <f>+VLOOKUP(tblSalaries[[#This Row],[clean Country]],tblCountries[#All],3,FALSE)</f>
        <v>North America</v>
      </c>
      <c r="M124" t="s">
        <v>13</v>
      </c>
      <c r="O124" s="8" t="str">
        <f>+VLOOKUP(tblSalaries[[#This Row],[Years of Experience]],Categories!$A$14:$B$17,2)</f>
        <v>Under 5 years</v>
      </c>
    </row>
    <row r="125" spans="2:15" ht="15" customHeight="1" x14ac:dyDescent="0.25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s="8" t="str">
        <f>+VLOOKUP(tblSalaries[[#This Row],[clean Country]],tblCountries[#All],3,FALSE)</f>
        <v>North America</v>
      </c>
      <c r="M125" t="s">
        <v>9</v>
      </c>
      <c r="O125" s="8" t="str">
        <f>+VLOOKUP(tblSalaries[[#This Row],[Years of Experience]],Categories!$A$14:$B$17,2)</f>
        <v>Under 5 years</v>
      </c>
    </row>
    <row r="126" spans="2:15" ht="15" customHeight="1" x14ac:dyDescent="0.25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s="8" t="str">
        <f>+VLOOKUP(tblSalaries[[#This Row],[clean Country]],tblCountries[#All],3,FALSE)</f>
        <v>South Asia</v>
      </c>
      <c r="M126" t="s">
        <v>25</v>
      </c>
      <c r="O126" s="8" t="str">
        <f>+VLOOKUP(tblSalaries[[#This Row],[Years of Experience]],Categories!$A$14:$B$17,2)</f>
        <v>Under 5 years</v>
      </c>
    </row>
    <row r="127" spans="2:15" ht="15" customHeight="1" x14ac:dyDescent="0.25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s="8" t="str">
        <f>+VLOOKUP(tblSalaries[[#This Row],[clean Country]],tblCountries[#All],3,FALSE)</f>
        <v>North America</v>
      </c>
      <c r="M127" t="s">
        <v>9</v>
      </c>
      <c r="O127" s="8" t="str">
        <f>+VLOOKUP(tblSalaries[[#This Row],[Years of Experience]],Categories!$A$14:$B$17,2)</f>
        <v>Under 5 years</v>
      </c>
    </row>
    <row r="128" spans="2:15" ht="15" customHeight="1" x14ac:dyDescent="0.25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s="8" t="str">
        <f>+VLOOKUP(tblSalaries[[#This Row],[clean Country]],tblCountries[#All],3,FALSE)</f>
        <v>North America</v>
      </c>
      <c r="M128" t="s">
        <v>13</v>
      </c>
      <c r="O128" s="8" t="str">
        <f>+VLOOKUP(tblSalaries[[#This Row],[Years of Experience]],Categories!$A$14:$B$17,2)</f>
        <v>Under 5 years</v>
      </c>
    </row>
    <row r="129" spans="2:15" ht="15" customHeight="1" x14ac:dyDescent="0.25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s="8" t="str">
        <f>+VLOOKUP(tblSalaries[[#This Row],[clean Country]],tblCountries[#All],3,FALSE)</f>
        <v>North America</v>
      </c>
      <c r="M129" t="s">
        <v>25</v>
      </c>
      <c r="O129" s="8" t="str">
        <f>+VLOOKUP(tblSalaries[[#This Row],[Years of Experience]],Categories!$A$14:$B$17,2)</f>
        <v>Under 5 years</v>
      </c>
    </row>
    <row r="130" spans="2:15" ht="15" customHeight="1" x14ac:dyDescent="0.25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s="8" t="str">
        <f>+VLOOKUP(tblSalaries[[#This Row],[clean Country]],tblCountries[#All],3,FALSE)</f>
        <v>North America</v>
      </c>
      <c r="M130" t="s">
        <v>13</v>
      </c>
      <c r="O130" s="8" t="str">
        <f>+VLOOKUP(tblSalaries[[#This Row],[Years of Experience]],Categories!$A$14:$B$17,2)</f>
        <v>Under 5 years</v>
      </c>
    </row>
    <row r="131" spans="2:15" ht="15" customHeight="1" x14ac:dyDescent="0.25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s="8" t="str">
        <f>+VLOOKUP(tblSalaries[[#This Row],[clean Country]],tblCountries[#All],3,FALSE)</f>
        <v>Europe</v>
      </c>
      <c r="M131" t="s">
        <v>9</v>
      </c>
      <c r="O131" s="8" t="str">
        <f>+VLOOKUP(tblSalaries[[#This Row],[Years of Experience]],Categories!$A$14:$B$17,2)</f>
        <v>Under 5 years</v>
      </c>
    </row>
    <row r="132" spans="2:15" ht="15" customHeight="1" x14ac:dyDescent="0.25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s="8" t="str">
        <f>+VLOOKUP(tblSalaries[[#This Row],[clean Country]],tblCountries[#All],3,FALSE)</f>
        <v>South Asia</v>
      </c>
      <c r="M132" t="s">
        <v>25</v>
      </c>
      <c r="O132" s="8" t="str">
        <f>+VLOOKUP(tblSalaries[[#This Row],[Years of Experience]],Categories!$A$14:$B$17,2)</f>
        <v>Under 5 years</v>
      </c>
    </row>
    <row r="133" spans="2:15" ht="15" customHeight="1" x14ac:dyDescent="0.25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s="8" t="str">
        <f>+VLOOKUP(tblSalaries[[#This Row],[clean Country]],tblCountries[#All],3,FALSE)</f>
        <v>Europe</v>
      </c>
      <c r="M133" t="s">
        <v>13</v>
      </c>
      <c r="O133" s="8" t="str">
        <f>+VLOOKUP(tblSalaries[[#This Row],[Years of Experience]],Categories!$A$14:$B$17,2)</f>
        <v>Under 5 years</v>
      </c>
    </row>
    <row r="134" spans="2:15" ht="15" customHeight="1" x14ac:dyDescent="0.25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s="8" t="str">
        <f>+VLOOKUP(tblSalaries[[#This Row],[clean Country]],tblCountries[#All],3,FALSE)</f>
        <v>North America</v>
      </c>
      <c r="M134" t="s">
        <v>9</v>
      </c>
      <c r="O134" s="8" t="str">
        <f>+VLOOKUP(tblSalaries[[#This Row],[Years of Experience]],Categories!$A$14:$B$17,2)</f>
        <v>Under 5 years</v>
      </c>
    </row>
    <row r="135" spans="2:15" ht="15" customHeight="1" x14ac:dyDescent="0.25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s="8" t="str">
        <f>+VLOOKUP(tblSalaries[[#This Row],[clean Country]],tblCountries[#All],3,FALSE)</f>
        <v>North America</v>
      </c>
      <c r="M135" t="s">
        <v>18</v>
      </c>
      <c r="O135" s="8" t="str">
        <f>+VLOOKUP(tblSalaries[[#This Row],[Years of Experience]],Categories!$A$14:$B$17,2)</f>
        <v>Under 5 years</v>
      </c>
    </row>
    <row r="136" spans="2:15" ht="15" customHeight="1" x14ac:dyDescent="0.25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s="8" t="str">
        <f>+VLOOKUP(tblSalaries[[#This Row],[clean Country]],tblCountries[#All],3,FALSE)</f>
        <v>Europe</v>
      </c>
      <c r="M136" t="s">
        <v>18</v>
      </c>
      <c r="O136" s="8" t="str">
        <f>+VLOOKUP(tblSalaries[[#This Row],[Years of Experience]],Categories!$A$14:$B$17,2)</f>
        <v>Under 5 years</v>
      </c>
    </row>
    <row r="137" spans="2:15" ht="15" customHeight="1" x14ac:dyDescent="0.25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s="8" t="str">
        <f>+VLOOKUP(tblSalaries[[#This Row],[clean Country]],tblCountries[#All],3,FALSE)</f>
        <v>North America</v>
      </c>
      <c r="M137" t="s">
        <v>9</v>
      </c>
      <c r="O137" s="8" t="str">
        <f>+VLOOKUP(tblSalaries[[#This Row],[Years of Experience]],Categories!$A$14:$B$17,2)</f>
        <v>Under 5 years</v>
      </c>
    </row>
    <row r="138" spans="2:15" ht="15" customHeight="1" x14ac:dyDescent="0.25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s="8" t="str">
        <f>+VLOOKUP(tblSalaries[[#This Row],[clean Country]],tblCountries[#All],3,FALSE)</f>
        <v>South Asia</v>
      </c>
      <c r="M138" t="s">
        <v>18</v>
      </c>
      <c r="O138" s="8" t="str">
        <f>+VLOOKUP(tblSalaries[[#This Row],[Years of Experience]],Categories!$A$14:$B$17,2)</f>
        <v>Under 5 years</v>
      </c>
    </row>
    <row r="139" spans="2:15" ht="15" customHeight="1" x14ac:dyDescent="0.25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s="8" t="str">
        <f>+VLOOKUP(tblSalaries[[#This Row],[clean Country]],tblCountries[#All],3,FALSE)</f>
        <v>North America</v>
      </c>
      <c r="M139" t="s">
        <v>9</v>
      </c>
      <c r="O139" s="8" t="str">
        <f>+VLOOKUP(tblSalaries[[#This Row],[Years of Experience]],Categories!$A$14:$B$17,2)</f>
        <v>Under 5 years</v>
      </c>
    </row>
    <row r="140" spans="2:15" ht="15" customHeight="1" x14ac:dyDescent="0.25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s="8" t="str">
        <f>+VLOOKUP(tblSalaries[[#This Row],[clean Country]],tblCountries[#All],3,FALSE)</f>
        <v>North America</v>
      </c>
      <c r="M140" t="s">
        <v>9</v>
      </c>
      <c r="O140" s="8" t="str">
        <f>+VLOOKUP(tblSalaries[[#This Row],[Years of Experience]],Categories!$A$14:$B$17,2)</f>
        <v>Under 5 years</v>
      </c>
    </row>
    <row r="141" spans="2:15" ht="15" customHeight="1" x14ac:dyDescent="0.25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s="8" t="str">
        <f>+VLOOKUP(tblSalaries[[#This Row],[clean Country]],tblCountries[#All],3,FALSE)</f>
        <v>North America</v>
      </c>
      <c r="M141" t="s">
        <v>9</v>
      </c>
      <c r="O141" s="8" t="str">
        <f>+VLOOKUP(tblSalaries[[#This Row],[Years of Experience]],Categories!$A$14:$B$17,2)</f>
        <v>Under 5 years</v>
      </c>
    </row>
    <row r="142" spans="2:15" ht="15" customHeight="1" x14ac:dyDescent="0.25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s="8" t="str">
        <f>+VLOOKUP(tblSalaries[[#This Row],[clean Country]],tblCountries[#All],3,FALSE)</f>
        <v>North America</v>
      </c>
      <c r="M142" t="s">
        <v>18</v>
      </c>
      <c r="O142" s="8" t="str">
        <f>+VLOOKUP(tblSalaries[[#This Row],[Years of Experience]],Categories!$A$14:$B$17,2)</f>
        <v>Under 5 years</v>
      </c>
    </row>
    <row r="143" spans="2:15" ht="15" customHeight="1" x14ac:dyDescent="0.25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s="8" t="str">
        <f>+VLOOKUP(tblSalaries[[#This Row],[clean Country]],tblCountries[#All],3,FALSE)</f>
        <v>South Asia</v>
      </c>
      <c r="M143" t="s">
        <v>9</v>
      </c>
      <c r="O143" s="8" t="str">
        <f>+VLOOKUP(tblSalaries[[#This Row],[Years of Experience]],Categories!$A$14:$B$17,2)</f>
        <v>Under 5 years</v>
      </c>
    </row>
    <row r="144" spans="2:15" ht="15" customHeight="1" x14ac:dyDescent="0.25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s="8" t="str">
        <f>+VLOOKUP(tblSalaries[[#This Row],[clean Country]],tblCountries[#All],3,FALSE)</f>
        <v>North America</v>
      </c>
      <c r="M144" t="s">
        <v>9</v>
      </c>
      <c r="O144" s="8" t="str">
        <f>+VLOOKUP(tblSalaries[[#This Row],[Years of Experience]],Categories!$A$14:$B$17,2)</f>
        <v>Under 5 years</v>
      </c>
    </row>
    <row r="145" spans="2:15" ht="15" customHeight="1" x14ac:dyDescent="0.25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s="8" t="str">
        <f>+VLOOKUP(tblSalaries[[#This Row],[clean Country]],tblCountries[#All],3,FALSE)</f>
        <v>North America</v>
      </c>
      <c r="M145" t="s">
        <v>18</v>
      </c>
      <c r="O145" s="8" t="str">
        <f>+VLOOKUP(tblSalaries[[#This Row],[Years of Experience]],Categories!$A$14:$B$17,2)</f>
        <v>Under 5 years</v>
      </c>
    </row>
    <row r="146" spans="2:15" ht="15" customHeight="1" x14ac:dyDescent="0.25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s="8" t="str">
        <f>+VLOOKUP(tblSalaries[[#This Row],[clean Country]],tblCountries[#All],3,FALSE)</f>
        <v>North America</v>
      </c>
      <c r="M146" t="s">
        <v>9</v>
      </c>
      <c r="O146" s="8" t="str">
        <f>+VLOOKUP(tblSalaries[[#This Row],[Years of Experience]],Categories!$A$14:$B$17,2)</f>
        <v>Under 5 years</v>
      </c>
    </row>
    <row r="147" spans="2:15" ht="15" customHeight="1" x14ac:dyDescent="0.25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s="8" t="str">
        <f>+VLOOKUP(tblSalaries[[#This Row],[clean Country]],tblCountries[#All],3,FALSE)</f>
        <v>North America</v>
      </c>
      <c r="M147" t="s">
        <v>18</v>
      </c>
      <c r="O147" s="8" t="str">
        <f>+VLOOKUP(tblSalaries[[#This Row],[Years of Experience]],Categories!$A$14:$B$17,2)</f>
        <v>Under 5 years</v>
      </c>
    </row>
    <row r="148" spans="2:15" ht="15" customHeight="1" x14ac:dyDescent="0.25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s="8" t="str">
        <f>+VLOOKUP(tblSalaries[[#This Row],[clean Country]],tblCountries[#All],3,FALSE)</f>
        <v>North America</v>
      </c>
      <c r="M148" t="s">
        <v>9</v>
      </c>
      <c r="O148" s="8" t="str">
        <f>+VLOOKUP(tblSalaries[[#This Row],[Years of Experience]],Categories!$A$14:$B$17,2)</f>
        <v>Under 5 years</v>
      </c>
    </row>
    <row r="149" spans="2:15" ht="15" customHeight="1" x14ac:dyDescent="0.25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s="8" t="str">
        <f>+VLOOKUP(tblSalaries[[#This Row],[clean Country]],tblCountries[#All],3,FALSE)</f>
        <v>North America</v>
      </c>
      <c r="M149" t="s">
        <v>9</v>
      </c>
      <c r="O149" s="8" t="str">
        <f>+VLOOKUP(tblSalaries[[#This Row],[Years of Experience]],Categories!$A$14:$B$17,2)</f>
        <v>Under 5 years</v>
      </c>
    </row>
    <row r="150" spans="2:15" ht="15" customHeight="1" x14ac:dyDescent="0.25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s="8" t="str">
        <f>+VLOOKUP(tblSalaries[[#This Row],[clean Country]],tblCountries[#All],3,FALSE)</f>
        <v>North America</v>
      </c>
      <c r="M150" t="s">
        <v>18</v>
      </c>
      <c r="O150" s="8" t="str">
        <f>+VLOOKUP(tblSalaries[[#This Row],[Years of Experience]],Categories!$A$14:$B$17,2)</f>
        <v>Under 5 years</v>
      </c>
    </row>
    <row r="151" spans="2:15" ht="15" customHeight="1" x14ac:dyDescent="0.25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s="8" t="str">
        <f>+VLOOKUP(tblSalaries[[#This Row],[clean Country]],tblCountries[#All],3,FALSE)</f>
        <v>North America</v>
      </c>
      <c r="M151" t="s">
        <v>9</v>
      </c>
      <c r="O151" s="8" t="str">
        <f>+VLOOKUP(tblSalaries[[#This Row],[Years of Experience]],Categories!$A$14:$B$17,2)</f>
        <v>Under 5 years</v>
      </c>
    </row>
    <row r="152" spans="2:15" ht="15" customHeight="1" x14ac:dyDescent="0.25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s="8" t="str">
        <f>+VLOOKUP(tblSalaries[[#This Row],[clean Country]],tblCountries[#All],3,FALSE)</f>
        <v>Central &amp; South America</v>
      </c>
      <c r="M152" t="s">
        <v>13</v>
      </c>
      <c r="O152" s="8" t="str">
        <f>+VLOOKUP(tblSalaries[[#This Row],[Years of Experience]],Categories!$A$14:$B$17,2)</f>
        <v>Under 5 years</v>
      </c>
    </row>
    <row r="153" spans="2:15" ht="15" customHeight="1" x14ac:dyDescent="0.25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s="8" t="str">
        <f>+VLOOKUP(tblSalaries[[#This Row],[clean Country]],tblCountries[#All],3,FALSE)</f>
        <v>North America</v>
      </c>
      <c r="M153" t="s">
        <v>18</v>
      </c>
      <c r="O153" s="8" t="str">
        <f>+VLOOKUP(tblSalaries[[#This Row],[Years of Experience]],Categories!$A$14:$B$17,2)</f>
        <v>Under 5 years</v>
      </c>
    </row>
    <row r="154" spans="2:15" ht="15" customHeight="1" x14ac:dyDescent="0.25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s="8" t="str">
        <f>+VLOOKUP(tblSalaries[[#This Row],[clean Country]],tblCountries[#All],3,FALSE)</f>
        <v>North America</v>
      </c>
      <c r="M154" t="s">
        <v>9</v>
      </c>
      <c r="O154" s="8" t="str">
        <f>+VLOOKUP(tblSalaries[[#This Row],[Years of Experience]],Categories!$A$14:$B$17,2)</f>
        <v>Under 5 years</v>
      </c>
    </row>
    <row r="155" spans="2:15" ht="15" customHeight="1" x14ac:dyDescent="0.25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s="8" t="str">
        <f>+VLOOKUP(tblSalaries[[#This Row],[clean Country]],tblCountries[#All],3,FALSE)</f>
        <v>North America</v>
      </c>
      <c r="M155" t="s">
        <v>13</v>
      </c>
      <c r="O155" s="8" t="str">
        <f>+VLOOKUP(tblSalaries[[#This Row],[Years of Experience]],Categories!$A$14:$B$17,2)</f>
        <v>Under 5 years</v>
      </c>
    </row>
    <row r="156" spans="2:15" ht="15" customHeight="1" x14ac:dyDescent="0.25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s="8" t="str">
        <f>+VLOOKUP(tblSalaries[[#This Row],[clean Country]],tblCountries[#All],3,FALSE)</f>
        <v>North America</v>
      </c>
      <c r="M156" t="s">
        <v>13</v>
      </c>
      <c r="O156" s="8" t="str">
        <f>+VLOOKUP(tblSalaries[[#This Row],[Years of Experience]],Categories!$A$14:$B$17,2)</f>
        <v>Under 5 years</v>
      </c>
    </row>
    <row r="157" spans="2:15" ht="15" customHeight="1" x14ac:dyDescent="0.25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s="8" t="str">
        <f>+VLOOKUP(tblSalaries[[#This Row],[clean Country]],tblCountries[#All],3,FALSE)</f>
        <v>Central &amp; South America</v>
      </c>
      <c r="M157" t="s">
        <v>13</v>
      </c>
      <c r="O157" s="8" t="str">
        <f>+VLOOKUP(tblSalaries[[#This Row],[Years of Experience]],Categories!$A$14:$B$17,2)</f>
        <v>Under 5 years</v>
      </c>
    </row>
    <row r="158" spans="2:15" ht="15" customHeight="1" x14ac:dyDescent="0.25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s="8" t="str">
        <f>+VLOOKUP(tblSalaries[[#This Row],[clean Country]],tblCountries[#All],3,FALSE)</f>
        <v>North America</v>
      </c>
      <c r="M158" t="s">
        <v>18</v>
      </c>
      <c r="O158" s="8" t="str">
        <f>+VLOOKUP(tblSalaries[[#This Row],[Years of Experience]],Categories!$A$14:$B$17,2)</f>
        <v>Under 5 years</v>
      </c>
    </row>
    <row r="159" spans="2:15" ht="15" customHeight="1" x14ac:dyDescent="0.25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s="8" t="str">
        <f>+VLOOKUP(tblSalaries[[#This Row],[clean Country]],tblCountries[#All],3,FALSE)</f>
        <v>North America</v>
      </c>
      <c r="M159" t="s">
        <v>13</v>
      </c>
      <c r="O159" s="8" t="str">
        <f>+VLOOKUP(tblSalaries[[#This Row],[Years of Experience]],Categories!$A$14:$B$17,2)</f>
        <v>Under 5 years</v>
      </c>
    </row>
    <row r="160" spans="2:15" ht="15" customHeight="1" x14ac:dyDescent="0.25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s="8" t="str">
        <f>+VLOOKUP(tblSalaries[[#This Row],[clean Country]],tblCountries[#All],3,FALSE)</f>
        <v>North America</v>
      </c>
      <c r="M160" t="s">
        <v>13</v>
      </c>
      <c r="O160" s="8" t="str">
        <f>+VLOOKUP(tblSalaries[[#This Row],[Years of Experience]],Categories!$A$14:$B$17,2)</f>
        <v>Under 5 years</v>
      </c>
    </row>
    <row r="161" spans="2:15" ht="15" customHeight="1" x14ac:dyDescent="0.25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s="8" t="str">
        <f>+VLOOKUP(tblSalaries[[#This Row],[clean Country]],tblCountries[#All],3,FALSE)</f>
        <v>Europe</v>
      </c>
      <c r="M161" t="s">
        <v>9</v>
      </c>
      <c r="O161" s="8" t="str">
        <f>+VLOOKUP(tblSalaries[[#This Row],[Years of Experience]],Categories!$A$14:$B$17,2)</f>
        <v>Under 5 years</v>
      </c>
    </row>
    <row r="162" spans="2:15" ht="15" customHeight="1" x14ac:dyDescent="0.25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s="8" t="str">
        <f>+VLOOKUP(tblSalaries[[#This Row],[clean Country]],tblCountries[#All],3,FALSE)</f>
        <v>South Asia</v>
      </c>
      <c r="M162" t="s">
        <v>25</v>
      </c>
      <c r="O162" s="8" t="str">
        <f>+VLOOKUP(tblSalaries[[#This Row],[Years of Experience]],Categories!$A$14:$B$17,2)</f>
        <v>Under 5 years</v>
      </c>
    </row>
    <row r="163" spans="2:15" ht="15" customHeight="1" x14ac:dyDescent="0.25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s="8" t="str">
        <f>+VLOOKUP(tblSalaries[[#This Row],[clean Country]],tblCountries[#All],3,FALSE)</f>
        <v>North America</v>
      </c>
      <c r="M163" t="s">
        <v>25</v>
      </c>
      <c r="O163" s="8" t="str">
        <f>+VLOOKUP(tblSalaries[[#This Row],[Years of Experience]],Categories!$A$14:$B$17,2)</f>
        <v>Under 5 years</v>
      </c>
    </row>
    <row r="164" spans="2:15" ht="15" customHeight="1" x14ac:dyDescent="0.25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s="8" t="str">
        <f>+VLOOKUP(tblSalaries[[#This Row],[clean Country]],tblCountries[#All],3,FALSE)</f>
        <v>North America</v>
      </c>
      <c r="M164" t="s">
        <v>25</v>
      </c>
      <c r="O164" s="8" t="str">
        <f>+VLOOKUP(tblSalaries[[#This Row],[Years of Experience]],Categories!$A$14:$B$17,2)</f>
        <v>Under 5 years</v>
      </c>
    </row>
    <row r="165" spans="2:15" ht="15" customHeight="1" x14ac:dyDescent="0.25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s="8" t="str">
        <f>+VLOOKUP(tblSalaries[[#This Row],[clean Country]],tblCountries[#All],3,FALSE)</f>
        <v>North America</v>
      </c>
      <c r="M165" t="s">
        <v>18</v>
      </c>
      <c r="O165" s="8" t="str">
        <f>+VLOOKUP(tblSalaries[[#This Row],[Years of Experience]],Categories!$A$14:$B$17,2)</f>
        <v>Under 5 years</v>
      </c>
    </row>
    <row r="166" spans="2:15" ht="15" customHeight="1" x14ac:dyDescent="0.25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s="8" t="str">
        <f>+VLOOKUP(tblSalaries[[#This Row],[clean Country]],tblCountries[#All],3,FALSE)</f>
        <v>North America</v>
      </c>
      <c r="M166" t="s">
        <v>9</v>
      </c>
      <c r="O166" s="8" t="str">
        <f>+VLOOKUP(tblSalaries[[#This Row],[Years of Experience]],Categories!$A$14:$B$17,2)</f>
        <v>Under 5 years</v>
      </c>
    </row>
    <row r="167" spans="2:15" ht="15" customHeight="1" x14ac:dyDescent="0.25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s="8" t="str">
        <f>+VLOOKUP(tblSalaries[[#This Row],[clean Country]],tblCountries[#All],3,FALSE)</f>
        <v>South Asia</v>
      </c>
      <c r="M167" t="s">
        <v>9</v>
      </c>
      <c r="O167" s="8" t="str">
        <f>+VLOOKUP(tblSalaries[[#This Row],[Years of Experience]],Categories!$A$14:$B$17,2)</f>
        <v>Under 5 years</v>
      </c>
    </row>
    <row r="168" spans="2:15" ht="15" customHeight="1" x14ac:dyDescent="0.25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s="8" t="str">
        <f>+VLOOKUP(tblSalaries[[#This Row],[clean Country]],tblCountries[#All],3,FALSE)</f>
        <v>North America</v>
      </c>
      <c r="M168" t="s">
        <v>18</v>
      </c>
      <c r="O168" s="8" t="str">
        <f>+VLOOKUP(tblSalaries[[#This Row],[Years of Experience]],Categories!$A$14:$B$17,2)</f>
        <v>Under 5 years</v>
      </c>
    </row>
    <row r="169" spans="2:15" ht="15" customHeight="1" x14ac:dyDescent="0.25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s="8" t="str">
        <f>+VLOOKUP(tblSalaries[[#This Row],[clean Country]],tblCountries[#All],3,FALSE)</f>
        <v>Europe</v>
      </c>
      <c r="M169" t="s">
        <v>13</v>
      </c>
      <c r="O169" s="8" t="str">
        <f>+VLOOKUP(tblSalaries[[#This Row],[Years of Experience]],Categories!$A$14:$B$17,2)</f>
        <v>Under 5 years</v>
      </c>
    </row>
    <row r="170" spans="2:15" ht="15" customHeight="1" x14ac:dyDescent="0.25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s="8" t="str">
        <f>+VLOOKUP(tblSalaries[[#This Row],[clean Country]],tblCountries[#All],3,FALSE)</f>
        <v>North America</v>
      </c>
      <c r="M170" t="s">
        <v>9</v>
      </c>
      <c r="O170" s="8" t="str">
        <f>+VLOOKUP(tblSalaries[[#This Row],[Years of Experience]],Categories!$A$14:$B$17,2)</f>
        <v>Under 5 years</v>
      </c>
    </row>
    <row r="171" spans="2:15" ht="15" customHeight="1" x14ac:dyDescent="0.25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s="8" t="str">
        <f>+VLOOKUP(tblSalaries[[#This Row],[clean Country]],tblCountries[#All],3,FALSE)</f>
        <v>North America</v>
      </c>
      <c r="M171" t="s">
        <v>9</v>
      </c>
      <c r="O171" s="8" t="str">
        <f>+VLOOKUP(tblSalaries[[#This Row],[Years of Experience]],Categories!$A$14:$B$17,2)</f>
        <v>Under 5 years</v>
      </c>
    </row>
    <row r="172" spans="2:15" ht="15" customHeight="1" x14ac:dyDescent="0.25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s="8" t="str">
        <f>+VLOOKUP(tblSalaries[[#This Row],[clean Country]],tblCountries[#All],3,FALSE)</f>
        <v>South Asia</v>
      </c>
      <c r="M172" t="s">
        <v>18</v>
      </c>
      <c r="O172" s="8" t="str">
        <f>+VLOOKUP(tblSalaries[[#This Row],[Years of Experience]],Categories!$A$14:$B$17,2)</f>
        <v>Under 5 years</v>
      </c>
    </row>
    <row r="173" spans="2:15" ht="15" customHeight="1" x14ac:dyDescent="0.25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s="8" t="str">
        <f>+VLOOKUP(tblSalaries[[#This Row],[clean Country]],tblCountries[#All],3,FALSE)</f>
        <v>North America</v>
      </c>
      <c r="M173" t="s">
        <v>9</v>
      </c>
      <c r="O173" s="8" t="str">
        <f>+VLOOKUP(tblSalaries[[#This Row],[Years of Experience]],Categories!$A$14:$B$17,2)</f>
        <v>Under 5 years</v>
      </c>
    </row>
    <row r="174" spans="2:15" ht="15" customHeight="1" x14ac:dyDescent="0.25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s="8" t="str">
        <f>+VLOOKUP(tblSalaries[[#This Row],[clean Country]],tblCountries[#All],3,FALSE)</f>
        <v>South Asia</v>
      </c>
      <c r="M174" t="s">
        <v>9</v>
      </c>
      <c r="O174" s="8" t="str">
        <f>+VLOOKUP(tblSalaries[[#This Row],[Years of Experience]],Categories!$A$14:$B$17,2)</f>
        <v>Under 5 years</v>
      </c>
    </row>
    <row r="175" spans="2:15" ht="15" customHeight="1" x14ac:dyDescent="0.25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s="8" t="str">
        <f>+VLOOKUP(tblSalaries[[#This Row],[clean Country]],tblCountries[#All],3,FALSE)</f>
        <v>North America</v>
      </c>
      <c r="M175" t="s">
        <v>9</v>
      </c>
      <c r="O175" s="8" t="str">
        <f>+VLOOKUP(tblSalaries[[#This Row],[Years of Experience]],Categories!$A$14:$B$17,2)</f>
        <v>Under 5 years</v>
      </c>
    </row>
    <row r="176" spans="2:15" ht="15" customHeight="1" x14ac:dyDescent="0.25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s="8" t="str">
        <f>+VLOOKUP(tblSalaries[[#This Row],[clean Country]],tblCountries[#All],3,FALSE)</f>
        <v>North America</v>
      </c>
      <c r="M176" t="s">
        <v>9</v>
      </c>
      <c r="O176" s="8" t="str">
        <f>+VLOOKUP(tblSalaries[[#This Row],[Years of Experience]],Categories!$A$14:$B$17,2)</f>
        <v>Under 5 years</v>
      </c>
    </row>
    <row r="177" spans="2:15" ht="15" customHeight="1" x14ac:dyDescent="0.25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s="8" t="str">
        <f>+VLOOKUP(tblSalaries[[#This Row],[clean Country]],tblCountries[#All],3,FALSE)</f>
        <v>South Asia</v>
      </c>
      <c r="M177" t="s">
        <v>9</v>
      </c>
      <c r="O177" s="8" t="str">
        <f>+VLOOKUP(tblSalaries[[#This Row],[Years of Experience]],Categories!$A$14:$B$17,2)</f>
        <v>Under 5 years</v>
      </c>
    </row>
    <row r="178" spans="2:15" ht="15" customHeight="1" x14ac:dyDescent="0.25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s="8" t="str">
        <f>+VLOOKUP(tblSalaries[[#This Row],[clean Country]],tblCountries[#All],3,FALSE)</f>
        <v>North America</v>
      </c>
      <c r="M178" t="s">
        <v>9</v>
      </c>
      <c r="O178" s="8" t="str">
        <f>+VLOOKUP(tblSalaries[[#This Row],[Years of Experience]],Categories!$A$14:$B$17,2)</f>
        <v>Under 5 years</v>
      </c>
    </row>
    <row r="179" spans="2:15" ht="15" customHeight="1" x14ac:dyDescent="0.25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s="8" t="str">
        <f>+VLOOKUP(tblSalaries[[#This Row],[clean Country]],tblCountries[#All],3,FALSE)</f>
        <v>North America</v>
      </c>
      <c r="M179" t="s">
        <v>13</v>
      </c>
      <c r="O179" s="8" t="str">
        <f>+VLOOKUP(tblSalaries[[#This Row],[Years of Experience]],Categories!$A$14:$B$17,2)</f>
        <v>Under 5 years</v>
      </c>
    </row>
    <row r="180" spans="2:15" ht="15" customHeight="1" x14ac:dyDescent="0.25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s="8" t="str">
        <f>+VLOOKUP(tblSalaries[[#This Row],[clean Country]],tblCountries[#All],3,FALSE)</f>
        <v>South Asia</v>
      </c>
      <c r="M180" t="s">
        <v>9</v>
      </c>
      <c r="O180" s="8" t="str">
        <f>+VLOOKUP(tblSalaries[[#This Row],[Years of Experience]],Categories!$A$14:$B$17,2)</f>
        <v>Under 5 years</v>
      </c>
    </row>
    <row r="181" spans="2:15" ht="15" customHeight="1" x14ac:dyDescent="0.25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s="8" t="str">
        <f>+VLOOKUP(tblSalaries[[#This Row],[clean Country]],tblCountries[#All],3,FALSE)</f>
        <v>Europe</v>
      </c>
      <c r="M181" t="s">
        <v>13</v>
      </c>
      <c r="O181" s="8" t="str">
        <f>+VLOOKUP(tblSalaries[[#This Row],[Years of Experience]],Categories!$A$14:$B$17,2)</f>
        <v>Under 5 years</v>
      </c>
    </row>
    <row r="182" spans="2:15" ht="15" customHeight="1" x14ac:dyDescent="0.25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s="8" t="str">
        <f>+VLOOKUP(tblSalaries[[#This Row],[clean Country]],tblCountries[#All],3,FALSE)</f>
        <v>North America</v>
      </c>
      <c r="M182" t="s">
        <v>13</v>
      </c>
      <c r="O182" s="8" t="str">
        <f>+VLOOKUP(tblSalaries[[#This Row],[Years of Experience]],Categories!$A$14:$B$17,2)</f>
        <v>Under 5 years</v>
      </c>
    </row>
    <row r="183" spans="2:15" ht="15" customHeight="1" x14ac:dyDescent="0.25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s="8" t="str">
        <f>+VLOOKUP(tblSalaries[[#This Row],[clean Country]],tblCountries[#All],3,FALSE)</f>
        <v>North America</v>
      </c>
      <c r="M183" t="s">
        <v>18</v>
      </c>
      <c r="O183" s="8" t="str">
        <f>+VLOOKUP(tblSalaries[[#This Row],[Years of Experience]],Categories!$A$14:$B$17,2)</f>
        <v>Under 5 years</v>
      </c>
    </row>
    <row r="184" spans="2:15" ht="15" customHeight="1" x14ac:dyDescent="0.25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s="8" t="str">
        <f>+VLOOKUP(tblSalaries[[#This Row],[clean Country]],tblCountries[#All],3,FALSE)</f>
        <v>North America</v>
      </c>
      <c r="M184" t="s">
        <v>25</v>
      </c>
      <c r="O184" s="8" t="str">
        <f>+VLOOKUP(tblSalaries[[#This Row],[Years of Experience]],Categories!$A$14:$B$17,2)</f>
        <v>Under 5 years</v>
      </c>
    </row>
    <row r="185" spans="2:15" ht="15" customHeight="1" x14ac:dyDescent="0.25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s="8" t="str">
        <f>+VLOOKUP(tblSalaries[[#This Row],[clean Country]],tblCountries[#All],3,FALSE)</f>
        <v>North America</v>
      </c>
      <c r="M185" t="s">
        <v>9</v>
      </c>
      <c r="O185" s="8" t="str">
        <f>+VLOOKUP(tblSalaries[[#This Row],[Years of Experience]],Categories!$A$14:$B$17,2)</f>
        <v>Under 5 years</v>
      </c>
    </row>
    <row r="186" spans="2:15" ht="15" customHeight="1" x14ac:dyDescent="0.25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s="8" t="str">
        <f>+VLOOKUP(tblSalaries[[#This Row],[clean Country]],tblCountries[#All],3,FALSE)</f>
        <v>North America</v>
      </c>
      <c r="M186" t="s">
        <v>25</v>
      </c>
      <c r="O186" s="8" t="str">
        <f>+VLOOKUP(tblSalaries[[#This Row],[Years of Experience]],Categories!$A$14:$B$17,2)</f>
        <v>Under 5 years</v>
      </c>
    </row>
    <row r="187" spans="2:15" ht="15" customHeight="1" x14ac:dyDescent="0.25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s="8" t="str">
        <f>+VLOOKUP(tblSalaries[[#This Row],[clean Country]],tblCountries[#All],3,FALSE)</f>
        <v>North America</v>
      </c>
      <c r="M187" t="s">
        <v>9</v>
      </c>
      <c r="O187" s="8" t="str">
        <f>+VLOOKUP(tblSalaries[[#This Row],[Years of Experience]],Categories!$A$14:$B$17,2)</f>
        <v>Under 5 years</v>
      </c>
    </row>
    <row r="188" spans="2:15" ht="15" customHeight="1" x14ac:dyDescent="0.25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s="8" t="str">
        <f>+VLOOKUP(tblSalaries[[#This Row],[clean Country]],tblCountries[#All],3,FALSE)</f>
        <v>North America</v>
      </c>
      <c r="M188" t="s">
        <v>9</v>
      </c>
      <c r="O188" s="8" t="str">
        <f>+VLOOKUP(tblSalaries[[#This Row],[Years of Experience]],Categories!$A$14:$B$17,2)</f>
        <v>Under 5 years</v>
      </c>
    </row>
    <row r="189" spans="2:15" ht="15" customHeight="1" x14ac:dyDescent="0.25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s="8" t="str">
        <f>+VLOOKUP(tblSalaries[[#This Row],[clean Country]],tblCountries[#All],3,FALSE)</f>
        <v>North America</v>
      </c>
      <c r="M189" t="s">
        <v>13</v>
      </c>
      <c r="O189" s="8" t="str">
        <f>+VLOOKUP(tblSalaries[[#This Row],[Years of Experience]],Categories!$A$14:$B$17,2)</f>
        <v>Under 5 years</v>
      </c>
    </row>
    <row r="190" spans="2:15" ht="15" customHeight="1" x14ac:dyDescent="0.25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s="8" t="str">
        <f>+VLOOKUP(tblSalaries[[#This Row],[clean Country]],tblCountries[#All],3,FALSE)</f>
        <v>South Asia</v>
      </c>
      <c r="M190" t="s">
        <v>13</v>
      </c>
      <c r="O190" s="8" t="str">
        <f>+VLOOKUP(tblSalaries[[#This Row],[Years of Experience]],Categories!$A$14:$B$17,2)</f>
        <v>Under 5 years</v>
      </c>
    </row>
    <row r="191" spans="2:15" ht="15" customHeight="1" x14ac:dyDescent="0.25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s="8" t="str">
        <f>+VLOOKUP(tblSalaries[[#This Row],[clean Country]],tblCountries[#All],3,FALSE)</f>
        <v>North America</v>
      </c>
      <c r="M191" t="s">
        <v>18</v>
      </c>
      <c r="O191" s="8" t="str">
        <f>+VLOOKUP(tblSalaries[[#This Row],[Years of Experience]],Categories!$A$14:$B$17,2)</f>
        <v>Under 5 years</v>
      </c>
    </row>
    <row r="192" spans="2:15" ht="15" customHeight="1" x14ac:dyDescent="0.25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s="8" t="str">
        <f>+VLOOKUP(tblSalaries[[#This Row],[clean Country]],tblCountries[#All],3,FALSE)</f>
        <v>North America</v>
      </c>
      <c r="M192" t="s">
        <v>18</v>
      </c>
      <c r="O192" s="8" t="str">
        <f>+VLOOKUP(tblSalaries[[#This Row],[Years of Experience]],Categories!$A$14:$B$17,2)</f>
        <v>Under 5 years</v>
      </c>
    </row>
    <row r="193" spans="2:15" ht="15" customHeight="1" x14ac:dyDescent="0.25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s="8" t="str">
        <f>+VLOOKUP(tblSalaries[[#This Row],[clean Country]],tblCountries[#All],3,FALSE)</f>
        <v>North America</v>
      </c>
      <c r="M193" t="s">
        <v>9</v>
      </c>
      <c r="O193" s="8" t="str">
        <f>+VLOOKUP(tblSalaries[[#This Row],[Years of Experience]],Categories!$A$14:$B$17,2)</f>
        <v>Under 5 years</v>
      </c>
    </row>
    <row r="194" spans="2:15" ht="15" customHeight="1" x14ac:dyDescent="0.25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s="8" t="str">
        <f>+VLOOKUP(tblSalaries[[#This Row],[clean Country]],tblCountries[#All],3,FALSE)</f>
        <v>North America</v>
      </c>
      <c r="M194" t="s">
        <v>9</v>
      </c>
      <c r="O194" s="8" t="str">
        <f>+VLOOKUP(tblSalaries[[#This Row],[Years of Experience]],Categories!$A$14:$B$17,2)</f>
        <v>Under 5 years</v>
      </c>
    </row>
    <row r="195" spans="2:15" ht="15" customHeight="1" x14ac:dyDescent="0.25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s="8" t="str">
        <f>+VLOOKUP(tblSalaries[[#This Row],[clean Country]],tblCountries[#All],3,FALSE)</f>
        <v>North America</v>
      </c>
      <c r="M195" t="s">
        <v>18</v>
      </c>
      <c r="O195" s="8" t="str">
        <f>+VLOOKUP(tblSalaries[[#This Row],[Years of Experience]],Categories!$A$14:$B$17,2)</f>
        <v>Under 5 years</v>
      </c>
    </row>
    <row r="196" spans="2:15" ht="15" customHeight="1" x14ac:dyDescent="0.25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s="8" t="str">
        <f>+VLOOKUP(tblSalaries[[#This Row],[clean Country]],tblCountries[#All],3,FALSE)</f>
        <v>North America</v>
      </c>
      <c r="M196" t="s">
        <v>9</v>
      </c>
      <c r="O196" s="8" t="str">
        <f>+VLOOKUP(tblSalaries[[#This Row],[Years of Experience]],Categories!$A$14:$B$17,2)</f>
        <v>Under 5 years</v>
      </c>
    </row>
    <row r="197" spans="2:15" ht="15" customHeight="1" x14ac:dyDescent="0.25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s="8" t="str">
        <f>+VLOOKUP(tblSalaries[[#This Row],[clean Country]],tblCountries[#All],3,FALSE)</f>
        <v>North America</v>
      </c>
      <c r="M197" t="s">
        <v>9</v>
      </c>
      <c r="O197" s="8" t="str">
        <f>+VLOOKUP(tblSalaries[[#This Row],[Years of Experience]],Categories!$A$14:$B$17,2)</f>
        <v>Under 5 years</v>
      </c>
    </row>
    <row r="198" spans="2:15" ht="15" customHeight="1" x14ac:dyDescent="0.25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s="8" t="str">
        <f>+VLOOKUP(tblSalaries[[#This Row],[clean Country]],tblCountries[#All],3,FALSE)</f>
        <v>South Asia</v>
      </c>
      <c r="M198" t="s">
        <v>13</v>
      </c>
      <c r="O198" s="8" t="str">
        <f>+VLOOKUP(tblSalaries[[#This Row],[Years of Experience]],Categories!$A$14:$B$17,2)</f>
        <v>Under 5 years</v>
      </c>
    </row>
    <row r="199" spans="2:15" ht="15" customHeight="1" x14ac:dyDescent="0.25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s="8" t="str">
        <f>+VLOOKUP(tblSalaries[[#This Row],[clean Country]],tblCountries[#All],3,FALSE)</f>
        <v>North America</v>
      </c>
      <c r="M199" t="s">
        <v>9</v>
      </c>
      <c r="O199" s="8" t="str">
        <f>+VLOOKUP(tblSalaries[[#This Row],[Years of Experience]],Categories!$A$14:$B$17,2)</f>
        <v>Under 5 years</v>
      </c>
    </row>
    <row r="200" spans="2:15" ht="15" customHeight="1" x14ac:dyDescent="0.25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s="8" t="str">
        <f>+VLOOKUP(tblSalaries[[#This Row],[clean Country]],tblCountries[#All],3,FALSE)</f>
        <v>North America</v>
      </c>
      <c r="M200" t="s">
        <v>18</v>
      </c>
      <c r="O200" s="8" t="str">
        <f>+VLOOKUP(tblSalaries[[#This Row],[Years of Experience]],Categories!$A$14:$B$17,2)</f>
        <v>Under 5 years</v>
      </c>
    </row>
    <row r="201" spans="2:15" ht="15" customHeight="1" x14ac:dyDescent="0.25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s="8" t="str">
        <f>+VLOOKUP(tblSalaries[[#This Row],[clean Country]],tblCountries[#All],3,FALSE)</f>
        <v>South Asia</v>
      </c>
      <c r="M201" t="s">
        <v>18</v>
      </c>
      <c r="O201" s="8" t="str">
        <f>+VLOOKUP(tblSalaries[[#This Row],[Years of Experience]],Categories!$A$14:$B$17,2)</f>
        <v>Under 5 years</v>
      </c>
    </row>
    <row r="202" spans="2:15" ht="15" customHeight="1" x14ac:dyDescent="0.25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s="8" t="str">
        <f>+VLOOKUP(tblSalaries[[#This Row],[clean Country]],tblCountries[#All],3,FALSE)</f>
        <v>South Asia</v>
      </c>
      <c r="M202" t="s">
        <v>13</v>
      </c>
      <c r="O202" s="8" t="str">
        <f>+VLOOKUP(tblSalaries[[#This Row],[Years of Experience]],Categories!$A$14:$B$17,2)</f>
        <v>Under 5 years</v>
      </c>
    </row>
    <row r="203" spans="2:15" ht="15" customHeight="1" x14ac:dyDescent="0.25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s="8" t="str">
        <f>+VLOOKUP(tblSalaries[[#This Row],[clean Country]],tblCountries[#All],3,FALSE)</f>
        <v>North America</v>
      </c>
      <c r="M203" t="s">
        <v>9</v>
      </c>
      <c r="O203" s="8" t="str">
        <f>+VLOOKUP(tblSalaries[[#This Row],[Years of Experience]],Categories!$A$14:$B$17,2)</f>
        <v>Under 5 years</v>
      </c>
    </row>
    <row r="204" spans="2:15" ht="15" customHeight="1" x14ac:dyDescent="0.25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s="8" t="str">
        <f>+VLOOKUP(tblSalaries[[#This Row],[clean Country]],tblCountries[#All],3,FALSE)</f>
        <v>North America</v>
      </c>
      <c r="M204" t="s">
        <v>13</v>
      </c>
      <c r="O204" s="8" t="str">
        <f>+VLOOKUP(tblSalaries[[#This Row],[Years of Experience]],Categories!$A$14:$B$17,2)</f>
        <v>Under 5 years</v>
      </c>
    </row>
    <row r="205" spans="2:15" ht="15" customHeight="1" x14ac:dyDescent="0.25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s="8" t="str">
        <f>+VLOOKUP(tblSalaries[[#This Row],[clean Country]],tblCountries[#All],3,FALSE)</f>
        <v>South Asia</v>
      </c>
      <c r="M205" t="s">
        <v>25</v>
      </c>
      <c r="O205" s="8" t="str">
        <f>+VLOOKUP(tblSalaries[[#This Row],[Years of Experience]],Categories!$A$14:$B$17,2)</f>
        <v>Under 5 years</v>
      </c>
    </row>
    <row r="206" spans="2:15" ht="15" customHeight="1" x14ac:dyDescent="0.25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s="8" t="str">
        <f>+VLOOKUP(tblSalaries[[#This Row],[clean Country]],tblCountries[#All],3,FALSE)</f>
        <v>Europe</v>
      </c>
      <c r="M206" t="s">
        <v>18</v>
      </c>
      <c r="O206" s="8" t="str">
        <f>+VLOOKUP(tblSalaries[[#This Row],[Years of Experience]],Categories!$A$14:$B$17,2)</f>
        <v>Under 5 years</v>
      </c>
    </row>
    <row r="207" spans="2:15" ht="15" customHeight="1" x14ac:dyDescent="0.25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s="8" t="str">
        <f>+VLOOKUP(tblSalaries[[#This Row],[clean Country]],tblCountries[#All],3,FALSE)</f>
        <v>Europe</v>
      </c>
      <c r="M207" t="s">
        <v>9</v>
      </c>
      <c r="O207" s="8" t="str">
        <f>+VLOOKUP(tblSalaries[[#This Row],[Years of Experience]],Categories!$A$14:$B$17,2)</f>
        <v>Under 5 years</v>
      </c>
    </row>
    <row r="208" spans="2:15" ht="15" customHeight="1" x14ac:dyDescent="0.25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s="8" t="str">
        <f>+VLOOKUP(tblSalaries[[#This Row],[clean Country]],tblCountries[#All],3,FALSE)</f>
        <v>North America</v>
      </c>
      <c r="M208" t="s">
        <v>9</v>
      </c>
      <c r="O208" s="8" t="str">
        <f>+VLOOKUP(tblSalaries[[#This Row],[Years of Experience]],Categories!$A$14:$B$17,2)</f>
        <v>Under 5 years</v>
      </c>
    </row>
    <row r="209" spans="2:15" ht="15" customHeight="1" x14ac:dyDescent="0.25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s="8" t="str">
        <f>+VLOOKUP(tblSalaries[[#This Row],[clean Country]],tblCountries[#All],3,FALSE)</f>
        <v>North America</v>
      </c>
      <c r="M209" t="s">
        <v>9</v>
      </c>
      <c r="O209" s="8" t="str">
        <f>+VLOOKUP(tblSalaries[[#This Row],[Years of Experience]],Categories!$A$14:$B$17,2)</f>
        <v>Under 5 years</v>
      </c>
    </row>
    <row r="210" spans="2:15" ht="15" customHeight="1" x14ac:dyDescent="0.25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s="8" t="str">
        <f>+VLOOKUP(tblSalaries[[#This Row],[clean Country]],tblCountries[#All],3,FALSE)</f>
        <v>North America</v>
      </c>
      <c r="M210" t="s">
        <v>25</v>
      </c>
      <c r="O210" s="8" t="str">
        <f>+VLOOKUP(tblSalaries[[#This Row],[Years of Experience]],Categories!$A$14:$B$17,2)</f>
        <v>Under 5 years</v>
      </c>
    </row>
    <row r="211" spans="2:15" ht="15" customHeight="1" x14ac:dyDescent="0.25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s="8" t="str">
        <f>+VLOOKUP(tblSalaries[[#This Row],[clean Country]],tblCountries[#All],3,FALSE)</f>
        <v>North America</v>
      </c>
      <c r="M211" t="s">
        <v>13</v>
      </c>
      <c r="O211" s="8" t="str">
        <f>+VLOOKUP(tblSalaries[[#This Row],[Years of Experience]],Categories!$A$14:$B$17,2)</f>
        <v>Under 5 years</v>
      </c>
    </row>
    <row r="212" spans="2:15" ht="15" customHeight="1" x14ac:dyDescent="0.25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s="8" t="str">
        <f>+VLOOKUP(tblSalaries[[#This Row],[clean Country]],tblCountries[#All],3,FALSE)</f>
        <v>South Asia</v>
      </c>
      <c r="M212" t="s">
        <v>13</v>
      </c>
      <c r="O212" s="8" t="str">
        <f>+VLOOKUP(tblSalaries[[#This Row],[Years of Experience]],Categories!$A$14:$B$17,2)</f>
        <v>Under 5 years</v>
      </c>
    </row>
    <row r="213" spans="2:15" ht="15" customHeight="1" x14ac:dyDescent="0.25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s="8" t="str">
        <f>+VLOOKUP(tblSalaries[[#This Row],[clean Country]],tblCountries[#All],3,FALSE)</f>
        <v>North America</v>
      </c>
      <c r="M213" t="s">
        <v>13</v>
      </c>
      <c r="O213" s="8" t="str">
        <f>+VLOOKUP(tblSalaries[[#This Row],[Years of Experience]],Categories!$A$14:$B$17,2)</f>
        <v>Under 5 years</v>
      </c>
    </row>
    <row r="214" spans="2:15" ht="15" customHeight="1" x14ac:dyDescent="0.25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s="8" t="str">
        <f>+VLOOKUP(tblSalaries[[#This Row],[clean Country]],tblCountries[#All],3,FALSE)</f>
        <v>North America</v>
      </c>
      <c r="M214" t="s">
        <v>9</v>
      </c>
      <c r="O214" s="8" t="str">
        <f>+VLOOKUP(tblSalaries[[#This Row],[Years of Experience]],Categories!$A$14:$B$17,2)</f>
        <v>Under 5 years</v>
      </c>
    </row>
    <row r="215" spans="2:15" ht="15" customHeight="1" x14ac:dyDescent="0.25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s="8" t="str">
        <f>+VLOOKUP(tblSalaries[[#This Row],[clean Country]],tblCountries[#All],3,FALSE)</f>
        <v>North America</v>
      </c>
      <c r="M215" t="s">
        <v>9</v>
      </c>
      <c r="O215" s="8" t="str">
        <f>+VLOOKUP(tblSalaries[[#This Row],[Years of Experience]],Categories!$A$14:$B$17,2)</f>
        <v>Under 5 years</v>
      </c>
    </row>
    <row r="216" spans="2:15" ht="15" customHeight="1" x14ac:dyDescent="0.25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s="8" t="str">
        <f>+VLOOKUP(tblSalaries[[#This Row],[clean Country]],tblCountries[#All],3,FALSE)</f>
        <v>North America</v>
      </c>
      <c r="M216" t="s">
        <v>9</v>
      </c>
      <c r="O216" s="8" t="str">
        <f>+VLOOKUP(tblSalaries[[#This Row],[Years of Experience]],Categories!$A$14:$B$17,2)</f>
        <v>Under 5 years</v>
      </c>
    </row>
    <row r="217" spans="2:15" ht="15" customHeight="1" x14ac:dyDescent="0.25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s="8" t="str">
        <f>+VLOOKUP(tblSalaries[[#This Row],[clean Country]],tblCountries[#All],3,FALSE)</f>
        <v>North America</v>
      </c>
      <c r="M217" t="s">
        <v>9</v>
      </c>
      <c r="O217" s="8" t="str">
        <f>+VLOOKUP(tblSalaries[[#This Row],[Years of Experience]],Categories!$A$14:$B$17,2)</f>
        <v>Under 5 years</v>
      </c>
    </row>
    <row r="218" spans="2:15" ht="15" customHeight="1" x14ac:dyDescent="0.25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s="8" t="str">
        <f>+VLOOKUP(tblSalaries[[#This Row],[clean Country]],tblCountries[#All],3,FALSE)</f>
        <v>North America</v>
      </c>
      <c r="M218" t="s">
        <v>18</v>
      </c>
      <c r="O218" s="8" t="str">
        <f>+VLOOKUP(tblSalaries[[#This Row],[Years of Experience]],Categories!$A$14:$B$17,2)</f>
        <v>Under 5 years</v>
      </c>
    </row>
    <row r="219" spans="2:15" ht="15" customHeight="1" x14ac:dyDescent="0.25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s="8" t="str">
        <f>+VLOOKUP(tblSalaries[[#This Row],[clean Country]],tblCountries[#All],3,FALSE)</f>
        <v>Central &amp; South America</v>
      </c>
      <c r="M219" t="s">
        <v>9</v>
      </c>
      <c r="O219" s="8" t="str">
        <f>+VLOOKUP(tblSalaries[[#This Row],[Years of Experience]],Categories!$A$14:$B$17,2)</f>
        <v>Under 5 years</v>
      </c>
    </row>
    <row r="220" spans="2:15" ht="15" customHeight="1" x14ac:dyDescent="0.25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s="8" t="str">
        <f>+VLOOKUP(tblSalaries[[#This Row],[clean Country]],tblCountries[#All],3,FALSE)</f>
        <v>South Asia</v>
      </c>
      <c r="M220" t="s">
        <v>9</v>
      </c>
      <c r="O220" s="8" t="str">
        <f>+VLOOKUP(tblSalaries[[#This Row],[Years of Experience]],Categories!$A$14:$B$17,2)</f>
        <v>Under 5 years</v>
      </c>
    </row>
    <row r="221" spans="2:15" ht="15" customHeight="1" x14ac:dyDescent="0.25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s="8" t="str">
        <f>+VLOOKUP(tblSalaries[[#This Row],[clean Country]],tblCountries[#All],3,FALSE)</f>
        <v>South Asia</v>
      </c>
      <c r="M221" t="s">
        <v>9</v>
      </c>
      <c r="O221" s="8" t="str">
        <f>+VLOOKUP(tblSalaries[[#This Row],[Years of Experience]],Categories!$A$14:$B$17,2)</f>
        <v>Under 5 years</v>
      </c>
    </row>
    <row r="222" spans="2:15" ht="15" customHeight="1" x14ac:dyDescent="0.25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s="8" t="str">
        <f>+VLOOKUP(tblSalaries[[#This Row],[clean Country]],tblCountries[#All],3,FALSE)</f>
        <v>North America</v>
      </c>
      <c r="M222" t="s">
        <v>9</v>
      </c>
      <c r="O222" s="8" t="str">
        <f>+VLOOKUP(tblSalaries[[#This Row],[Years of Experience]],Categories!$A$14:$B$17,2)</f>
        <v>Under 5 years</v>
      </c>
    </row>
    <row r="223" spans="2:15" ht="15" customHeight="1" x14ac:dyDescent="0.25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s="8" t="str">
        <f>+VLOOKUP(tblSalaries[[#This Row],[clean Country]],tblCountries[#All],3,FALSE)</f>
        <v>South Asia</v>
      </c>
      <c r="M223" t="s">
        <v>9</v>
      </c>
      <c r="O223" s="8" t="str">
        <f>+VLOOKUP(tblSalaries[[#This Row],[Years of Experience]],Categories!$A$14:$B$17,2)</f>
        <v>Under 5 years</v>
      </c>
    </row>
    <row r="224" spans="2:15" ht="15" customHeight="1" x14ac:dyDescent="0.25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s="8" t="str">
        <f>+VLOOKUP(tblSalaries[[#This Row],[clean Country]],tblCountries[#All],3,FALSE)</f>
        <v>South Asia</v>
      </c>
      <c r="M224" t="s">
        <v>9</v>
      </c>
      <c r="O224" s="8" t="str">
        <f>+VLOOKUP(tblSalaries[[#This Row],[Years of Experience]],Categories!$A$14:$B$17,2)</f>
        <v>Under 5 years</v>
      </c>
    </row>
    <row r="225" spans="2:15" ht="15" customHeight="1" x14ac:dyDescent="0.25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s="8" t="str">
        <f>+VLOOKUP(tblSalaries[[#This Row],[clean Country]],tblCountries[#All],3,FALSE)</f>
        <v>North America</v>
      </c>
      <c r="M225" t="s">
        <v>9</v>
      </c>
      <c r="O225" s="8" t="str">
        <f>+VLOOKUP(tblSalaries[[#This Row],[Years of Experience]],Categories!$A$14:$B$17,2)</f>
        <v>Under 5 years</v>
      </c>
    </row>
    <row r="226" spans="2:15" ht="15" customHeight="1" x14ac:dyDescent="0.25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s="8" t="str">
        <f>+VLOOKUP(tblSalaries[[#This Row],[clean Country]],tblCountries[#All],3,FALSE)</f>
        <v>North America</v>
      </c>
      <c r="M226" t="s">
        <v>9</v>
      </c>
      <c r="O226" s="8" t="str">
        <f>+VLOOKUP(tblSalaries[[#This Row],[Years of Experience]],Categories!$A$14:$B$17,2)</f>
        <v>Under 5 years</v>
      </c>
    </row>
    <row r="227" spans="2:15" ht="15" customHeight="1" x14ac:dyDescent="0.25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s="8" t="str">
        <f>+VLOOKUP(tblSalaries[[#This Row],[clean Country]],tblCountries[#All],3,FALSE)</f>
        <v>North America</v>
      </c>
      <c r="M227" t="s">
        <v>25</v>
      </c>
      <c r="O227" s="8" t="str">
        <f>+VLOOKUP(tblSalaries[[#This Row],[Years of Experience]],Categories!$A$14:$B$17,2)</f>
        <v>Under 5 years</v>
      </c>
    </row>
    <row r="228" spans="2:15" ht="15" customHeight="1" x14ac:dyDescent="0.25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s="8" t="str">
        <f>+VLOOKUP(tblSalaries[[#This Row],[clean Country]],tblCountries[#All],3,FALSE)</f>
        <v>Europe</v>
      </c>
      <c r="M228" t="s">
        <v>18</v>
      </c>
      <c r="O228" s="8" t="str">
        <f>+VLOOKUP(tblSalaries[[#This Row],[Years of Experience]],Categories!$A$14:$B$17,2)</f>
        <v>Under 5 years</v>
      </c>
    </row>
    <row r="229" spans="2:15" ht="15" customHeight="1" x14ac:dyDescent="0.25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s="8" t="str">
        <f>+VLOOKUP(tblSalaries[[#This Row],[clean Country]],tblCountries[#All],3,FALSE)</f>
        <v>South Asia</v>
      </c>
      <c r="M229" t="s">
        <v>25</v>
      </c>
      <c r="O229" s="8" t="str">
        <f>+VLOOKUP(tblSalaries[[#This Row],[Years of Experience]],Categories!$A$14:$B$17,2)</f>
        <v>Under 5 years</v>
      </c>
    </row>
    <row r="230" spans="2:15" ht="15" customHeight="1" x14ac:dyDescent="0.25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s="8" t="str">
        <f>+VLOOKUP(tblSalaries[[#This Row],[clean Country]],tblCountries[#All],3,FALSE)</f>
        <v>North America</v>
      </c>
      <c r="M230" t="s">
        <v>18</v>
      </c>
      <c r="O230" s="8" t="str">
        <f>+VLOOKUP(tblSalaries[[#This Row],[Years of Experience]],Categories!$A$14:$B$17,2)</f>
        <v>Under 5 years</v>
      </c>
    </row>
    <row r="231" spans="2:15" ht="15" customHeight="1" x14ac:dyDescent="0.25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s="8" t="str">
        <f>+VLOOKUP(tblSalaries[[#This Row],[clean Country]],tblCountries[#All],3,FALSE)</f>
        <v>North America</v>
      </c>
      <c r="M231" t="s">
        <v>18</v>
      </c>
      <c r="O231" s="8" t="str">
        <f>+VLOOKUP(tblSalaries[[#This Row],[Years of Experience]],Categories!$A$14:$B$17,2)</f>
        <v>Under 5 years</v>
      </c>
    </row>
    <row r="232" spans="2:15" ht="15" customHeight="1" x14ac:dyDescent="0.25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s="8" t="str">
        <f>+VLOOKUP(tblSalaries[[#This Row],[clean Country]],tblCountries[#All],3,FALSE)</f>
        <v>North America</v>
      </c>
      <c r="M232" t="s">
        <v>9</v>
      </c>
      <c r="O232" s="8" t="str">
        <f>+VLOOKUP(tblSalaries[[#This Row],[Years of Experience]],Categories!$A$14:$B$17,2)</f>
        <v>Under 5 years</v>
      </c>
    </row>
    <row r="233" spans="2:15" ht="15" customHeight="1" x14ac:dyDescent="0.25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s="8" t="str">
        <f>+VLOOKUP(tblSalaries[[#This Row],[clean Country]],tblCountries[#All],3,FALSE)</f>
        <v>North America</v>
      </c>
      <c r="M233" t="s">
        <v>9</v>
      </c>
      <c r="O233" s="8" t="str">
        <f>+VLOOKUP(tblSalaries[[#This Row],[Years of Experience]],Categories!$A$14:$B$17,2)</f>
        <v>Under 5 years</v>
      </c>
    </row>
    <row r="234" spans="2:15" ht="15" customHeight="1" x14ac:dyDescent="0.25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s="8" t="str">
        <f>+VLOOKUP(tblSalaries[[#This Row],[clean Country]],tblCountries[#All],3,FALSE)</f>
        <v>Europe</v>
      </c>
      <c r="M234" t="s">
        <v>18</v>
      </c>
      <c r="O234" s="8" t="str">
        <f>+VLOOKUP(tblSalaries[[#This Row],[Years of Experience]],Categories!$A$14:$B$17,2)</f>
        <v>Under 5 years</v>
      </c>
    </row>
    <row r="235" spans="2:15" ht="15" customHeight="1" x14ac:dyDescent="0.25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s="8" t="str">
        <f>+VLOOKUP(tblSalaries[[#This Row],[clean Country]],tblCountries[#All],3,FALSE)</f>
        <v>North America</v>
      </c>
      <c r="M235" t="s">
        <v>9</v>
      </c>
      <c r="O235" s="8" t="str">
        <f>+VLOOKUP(tblSalaries[[#This Row],[Years of Experience]],Categories!$A$14:$B$17,2)</f>
        <v>Under 5 years</v>
      </c>
    </row>
    <row r="236" spans="2:15" ht="15" customHeight="1" x14ac:dyDescent="0.25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s="8" t="str">
        <f>+VLOOKUP(tblSalaries[[#This Row],[clean Country]],tblCountries[#All],3,FALSE)</f>
        <v>North America</v>
      </c>
      <c r="M236" t="s">
        <v>9</v>
      </c>
      <c r="O236" s="8" t="str">
        <f>+VLOOKUP(tblSalaries[[#This Row],[Years of Experience]],Categories!$A$14:$B$17,2)</f>
        <v>Under 5 years</v>
      </c>
    </row>
    <row r="237" spans="2:15" ht="15" customHeight="1" x14ac:dyDescent="0.25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s="8" t="str">
        <f>+VLOOKUP(tblSalaries[[#This Row],[clean Country]],tblCountries[#All],3,FALSE)</f>
        <v>South Asia</v>
      </c>
      <c r="M237" t="s">
        <v>18</v>
      </c>
      <c r="O237" s="8" t="str">
        <f>+VLOOKUP(tblSalaries[[#This Row],[Years of Experience]],Categories!$A$14:$B$17,2)</f>
        <v>Under 5 years</v>
      </c>
    </row>
    <row r="238" spans="2:15" ht="15" customHeight="1" x14ac:dyDescent="0.25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s="8" t="str">
        <f>+VLOOKUP(tblSalaries[[#This Row],[clean Country]],tblCountries[#All],3,FALSE)</f>
        <v>North America</v>
      </c>
      <c r="M238" t="s">
        <v>18</v>
      </c>
      <c r="O238" s="8" t="str">
        <f>+VLOOKUP(tblSalaries[[#This Row],[Years of Experience]],Categories!$A$14:$B$17,2)</f>
        <v>Under 5 years</v>
      </c>
    </row>
    <row r="239" spans="2:15" ht="15" customHeight="1" x14ac:dyDescent="0.25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s="8" t="str">
        <f>+VLOOKUP(tblSalaries[[#This Row],[clean Country]],tblCountries[#All],3,FALSE)</f>
        <v>Europe</v>
      </c>
      <c r="M239" t="s">
        <v>13</v>
      </c>
      <c r="O239" s="8" t="str">
        <f>+VLOOKUP(tblSalaries[[#This Row],[Years of Experience]],Categories!$A$14:$B$17,2)</f>
        <v>Under 5 years</v>
      </c>
    </row>
    <row r="240" spans="2:15" ht="15" customHeight="1" x14ac:dyDescent="0.25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s="8" t="str">
        <f>+VLOOKUP(tblSalaries[[#This Row],[clean Country]],tblCountries[#All],3,FALSE)</f>
        <v>North America</v>
      </c>
      <c r="M240" t="s">
        <v>9</v>
      </c>
      <c r="O240" s="8" t="str">
        <f>+VLOOKUP(tblSalaries[[#This Row],[Years of Experience]],Categories!$A$14:$B$17,2)</f>
        <v>Under 5 years</v>
      </c>
    </row>
    <row r="241" spans="2:15" ht="15" customHeight="1" x14ac:dyDescent="0.25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s="8" t="str">
        <f>+VLOOKUP(tblSalaries[[#This Row],[clean Country]],tblCountries[#All],3,FALSE)</f>
        <v>North America</v>
      </c>
      <c r="M241" t="s">
        <v>13</v>
      </c>
      <c r="O241" s="8" t="str">
        <f>+VLOOKUP(tblSalaries[[#This Row],[Years of Experience]],Categories!$A$14:$B$17,2)</f>
        <v>Under 5 years</v>
      </c>
    </row>
    <row r="242" spans="2:15" ht="15" customHeight="1" x14ac:dyDescent="0.25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s="8" t="str">
        <f>+VLOOKUP(tblSalaries[[#This Row],[clean Country]],tblCountries[#All],3,FALSE)</f>
        <v>North America</v>
      </c>
      <c r="M242" t="s">
        <v>18</v>
      </c>
      <c r="O242" s="8" t="str">
        <f>+VLOOKUP(tblSalaries[[#This Row],[Years of Experience]],Categories!$A$14:$B$17,2)</f>
        <v>Under 5 years</v>
      </c>
    </row>
    <row r="243" spans="2:15" ht="15" customHeight="1" x14ac:dyDescent="0.25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s="8" t="str">
        <f>+VLOOKUP(tblSalaries[[#This Row],[clean Country]],tblCountries[#All],3,FALSE)</f>
        <v>North America</v>
      </c>
      <c r="M243" t="s">
        <v>9</v>
      </c>
      <c r="O243" s="8" t="str">
        <f>+VLOOKUP(tblSalaries[[#This Row],[Years of Experience]],Categories!$A$14:$B$17,2)</f>
        <v>Under 5 years</v>
      </c>
    </row>
    <row r="244" spans="2:15" ht="15" customHeight="1" x14ac:dyDescent="0.25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s="8" t="str">
        <f>+VLOOKUP(tblSalaries[[#This Row],[clean Country]],tblCountries[#All],3,FALSE)</f>
        <v>North America</v>
      </c>
      <c r="M244" t="s">
        <v>18</v>
      </c>
      <c r="O244" s="8" t="str">
        <f>+VLOOKUP(tblSalaries[[#This Row],[Years of Experience]],Categories!$A$14:$B$17,2)</f>
        <v>Under 5 years</v>
      </c>
    </row>
    <row r="245" spans="2:15" ht="15" customHeight="1" x14ac:dyDescent="0.25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s="8" t="str">
        <f>+VLOOKUP(tblSalaries[[#This Row],[clean Country]],tblCountries[#All],3,FALSE)</f>
        <v>North America</v>
      </c>
      <c r="M245" t="s">
        <v>9</v>
      </c>
      <c r="O245" s="8" t="str">
        <f>+VLOOKUP(tblSalaries[[#This Row],[Years of Experience]],Categories!$A$14:$B$17,2)</f>
        <v>Under 5 years</v>
      </c>
    </row>
    <row r="246" spans="2:15" ht="15" customHeight="1" x14ac:dyDescent="0.25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s="8" t="str">
        <f>+VLOOKUP(tblSalaries[[#This Row],[clean Country]],tblCountries[#All],3,FALSE)</f>
        <v>North America</v>
      </c>
      <c r="M246" t="s">
        <v>9</v>
      </c>
      <c r="O246" s="8" t="str">
        <f>+VLOOKUP(tblSalaries[[#This Row],[Years of Experience]],Categories!$A$14:$B$17,2)</f>
        <v>Under 5 years</v>
      </c>
    </row>
    <row r="247" spans="2:15" ht="15" customHeight="1" x14ac:dyDescent="0.25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s="8" t="str">
        <f>+VLOOKUP(tblSalaries[[#This Row],[clean Country]],tblCountries[#All],3,FALSE)</f>
        <v>North America</v>
      </c>
      <c r="M247" t="s">
        <v>9</v>
      </c>
      <c r="O247" s="8" t="str">
        <f>+VLOOKUP(tblSalaries[[#This Row],[Years of Experience]],Categories!$A$14:$B$17,2)</f>
        <v>Under 5 years</v>
      </c>
    </row>
    <row r="248" spans="2:15" ht="15" customHeight="1" x14ac:dyDescent="0.25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s="8" t="str">
        <f>+VLOOKUP(tblSalaries[[#This Row],[clean Country]],tblCountries[#All],3,FALSE)</f>
        <v>Europe</v>
      </c>
      <c r="M248" t="s">
        <v>18</v>
      </c>
      <c r="O248" s="8" t="str">
        <f>+VLOOKUP(tblSalaries[[#This Row],[Years of Experience]],Categories!$A$14:$B$17,2)</f>
        <v>Under 5 years</v>
      </c>
    </row>
    <row r="249" spans="2:15" ht="15" customHeight="1" x14ac:dyDescent="0.25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s="8" t="str">
        <f>+VLOOKUP(tblSalaries[[#This Row],[clean Country]],tblCountries[#All],3,FALSE)</f>
        <v>South Asia</v>
      </c>
      <c r="M249" t="s">
        <v>9</v>
      </c>
      <c r="O249" s="8" t="str">
        <f>+VLOOKUP(tblSalaries[[#This Row],[Years of Experience]],Categories!$A$14:$B$17,2)</f>
        <v>Under 5 years</v>
      </c>
    </row>
    <row r="250" spans="2:15" ht="15" customHeight="1" x14ac:dyDescent="0.25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s="8" t="str">
        <f>+VLOOKUP(tblSalaries[[#This Row],[clean Country]],tblCountries[#All],3,FALSE)</f>
        <v>North America</v>
      </c>
      <c r="M250" t="s">
        <v>9</v>
      </c>
      <c r="O250" s="8" t="str">
        <f>+VLOOKUP(tblSalaries[[#This Row],[Years of Experience]],Categories!$A$14:$B$17,2)</f>
        <v>Under 5 years</v>
      </c>
    </row>
    <row r="251" spans="2:15" ht="15" customHeight="1" x14ac:dyDescent="0.25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s="8" t="str">
        <f>+VLOOKUP(tblSalaries[[#This Row],[clean Country]],tblCountries[#All],3,FALSE)</f>
        <v>South Asia</v>
      </c>
      <c r="M251" t="s">
        <v>25</v>
      </c>
      <c r="O251" s="8" t="str">
        <f>+VLOOKUP(tblSalaries[[#This Row],[Years of Experience]],Categories!$A$14:$B$17,2)</f>
        <v>Under 5 years</v>
      </c>
    </row>
    <row r="252" spans="2:15" ht="15" customHeight="1" x14ac:dyDescent="0.25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s="8" t="str">
        <f>+VLOOKUP(tblSalaries[[#This Row],[clean Country]],tblCountries[#All],3,FALSE)</f>
        <v>North America</v>
      </c>
      <c r="M252" t="s">
        <v>9</v>
      </c>
      <c r="O252" s="8" t="str">
        <f>+VLOOKUP(tblSalaries[[#This Row],[Years of Experience]],Categories!$A$14:$B$17,2)</f>
        <v>Under 5 years</v>
      </c>
    </row>
    <row r="253" spans="2:15" ht="15" customHeight="1" x14ac:dyDescent="0.25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s="8" t="str">
        <f>+VLOOKUP(tblSalaries[[#This Row],[clean Country]],tblCountries[#All],3,FALSE)</f>
        <v>North America</v>
      </c>
      <c r="M253" t="s">
        <v>13</v>
      </c>
      <c r="O253" s="8" t="str">
        <f>+VLOOKUP(tblSalaries[[#This Row],[Years of Experience]],Categories!$A$14:$B$17,2)</f>
        <v>Under 5 years</v>
      </c>
    </row>
    <row r="254" spans="2:15" ht="15" customHeight="1" x14ac:dyDescent="0.25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s="8" t="str">
        <f>+VLOOKUP(tblSalaries[[#This Row],[clean Country]],tblCountries[#All],3,FALSE)</f>
        <v>North America</v>
      </c>
      <c r="M254" t="s">
        <v>9</v>
      </c>
      <c r="O254" s="8" t="str">
        <f>+VLOOKUP(tblSalaries[[#This Row],[Years of Experience]],Categories!$A$14:$B$17,2)</f>
        <v>Under 5 years</v>
      </c>
    </row>
    <row r="255" spans="2:15" ht="15" customHeight="1" x14ac:dyDescent="0.25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s="8" t="str">
        <f>+VLOOKUP(tblSalaries[[#This Row],[clean Country]],tblCountries[#All],3,FALSE)</f>
        <v>Europe</v>
      </c>
      <c r="M255" t="s">
        <v>13</v>
      </c>
      <c r="O255" s="8" t="str">
        <f>+VLOOKUP(tblSalaries[[#This Row],[Years of Experience]],Categories!$A$14:$B$17,2)</f>
        <v>Under 5 years</v>
      </c>
    </row>
    <row r="256" spans="2:15" ht="15" customHeight="1" x14ac:dyDescent="0.25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s="8" t="str">
        <f>+VLOOKUP(tblSalaries[[#This Row],[clean Country]],tblCountries[#All],3,FALSE)</f>
        <v>North America</v>
      </c>
      <c r="M256" t="s">
        <v>9</v>
      </c>
      <c r="O256" s="8" t="str">
        <f>+VLOOKUP(tblSalaries[[#This Row],[Years of Experience]],Categories!$A$14:$B$17,2)</f>
        <v>Under 5 years</v>
      </c>
    </row>
    <row r="257" spans="2:15" ht="15" customHeight="1" x14ac:dyDescent="0.25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s="8" t="str">
        <f>+VLOOKUP(tblSalaries[[#This Row],[clean Country]],tblCountries[#All],3,FALSE)</f>
        <v>South Asia</v>
      </c>
      <c r="M257" t="s">
        <v>13</v>
      </c>
      <c r="O257" s="8" t="str">
        <f>+VLOOKUP(tblSalaries[[#This Row],[Years of Experience]],Categories!$A$14:$B$17,2)</f>
        <v>Under 5 years</v>
      </c>
    </row>
    <row r="258" spans="2:15" ht="15" customHeight="1" x14ac:dyDescent="0.25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s="8" t="str">
        <f>+VLOOKUP(tblSalaries[[#This Row],[clean Country]],tblCountries[#All],3,FALSE)</f>
        <v>North America</v>
      </c>
      <c r="M258" t="s">
        <v>18</v>
      </c>
      <c r="O258" s="8" t="str">
        <f>+VLOOKUP(tblSalaries[[#This Row],[Years of Experience]],Categories!$A$14:$B$17,2)</f>
        <v>Under 5 years</v>
      </c>
    </row>
    <row r="259" spans="2:15" ht="15" customHeight="1" x14ac:dyDescent="0.25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s="8" t="str">
        <f>+VLOOKUP(tblSalaries[[#This Row],[clean Country]],tblCountries[#All],3,FALSE)</f>
        <v>Europe</v>
      </c>
      <c r="M259" t="s">
        <v>13</v>
      </c>
      <c r="O259" s="8" t="str">
        <f>+VLOOKUP(tblSalaries[[#This Row],[Years of Experience]],Categories!$A$14:$B$17,2)</f>
        <v>Under 5 years</v>
      </c>
    </row>
    <row r="260" spans="2:15" ht="15" customHeight="1" x14ac:dyDescent="0.25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s="8" t="str">
        <f>+VLOOKUP(tblSalaries[[#This Row],[clean Country]],tblCountries[#All],3,FALSE)</f>
        <v>South Asia</v>
      </c>
      <c r="M260" t="s">
        <v>18</v>
      </c>
      <c r="O260" s="8" t="str">
        <f>+VLOOKUP(tblSalaries[[#This Row],[Years of Experience]],Categories!$A$14:$B$17,2)</f>
        <v>Under 5 years</v>
      </c>
    </row>
    <row r="261" spans="2:15" ht="15" customHeight="1" x14ac:dyDescent="0.25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s="8" t="str">
        <f>+VLOOKUP(tblSalaries[[#This Row],[clean Country]],tblCountries[#All],3,FALSE)</f>
        <v>Europe</v>
      </c>
      <c r="M261" t="s">
        <v>13</v>
      </c>
      <c r="O261" s="8" t="str">
        <f>+VLOOKUP(tblSalaries[[#This Row],[Years of Experience]],Categories!$A$14:$B$17,2)</f>
        <v>Under 5 years</v>
      </c>
    </row>
    <row r="262" spans="2:15" ht="15" customHeight="1" x14ac:dyDescent="0.25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s="8" t="str">
        <f>+VLOOKUP(tblSalaries[[#This Row],[clean Country]],tblCountries[#All],3,FALSE)</f>
        <v>North America</v>
      </c>
      <c r="M262" t="s">
        <v>9</v>
      </c>
      <c r="O262" s="8" t="str">
        <f>+VLOOKUP(tblSalaries[[#This Row],[Years of Experience]],Categories!$A$14:$B$17,2)</f>
        <v>Under 5 years</v>
      </c>
    </row>
    <row r="263" spans="2:15" ht="15" customHeight="1" x14ac:dyDescent="0.25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s="8" t="str">
        <f>+VLOOKUP(tblSalaries[[#This Row],[clean Country]],tblCountries[#All],3,FALSE)</f>
        <v>North America</v>
      </c>
      <c r="M263" t="s">
        <v>13</v>
      </c>
      <c r="O263" s="8" t="str">
        <f>+VLOOKUP(tblSalaries[[#This Row],[Years of Experience]],Categories!$A$14:$B$17,2)</f>
        <v>Under 5 years</v>
      </c>
    </row>
    <row r="264" spans="2:15" ht="15" customHeight="1" x14ac:dyDescent="0.25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s="8" t="str">
        <f>+VLOOKUP(tblSalaries[[#This Row],[clean Country]],tblCountries[#All],3,FALSE)</f>
        <v>South Asia</v>
      </c>
      <c r="M264" t="s">
        <v>13</v>
      </c>
      <c r="O264" s="8" t="str">
        <f>+VLOOKUP(tblSalaries[[#This Row],[Years of Experience]],Categories!$A$14:$B$17,2)</f>
        <v>Under 5 years</v>
      </c>
    </row>
    <row r="265" spans="2:15" ht="15" customHeight="1" x14ac:dyDescent="0.25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s="8" t="str">
        <f>+VLOOKUP(tblSalaries[[#This Row],[clean Country]],tblCountries[#All],3,FALSE)</f>
        <v>North America</v>
      </c>
      <c r="M265" t="s">
        <v>13</v>
      </c>
      <c r="O265" s="8" t="str">
        <f>+VLOOKUP(tblSalaries[[#This Row],[Years of Experience]],Categories!$A$14:$B$17,2)</f>
        <v>Under 5 years</v>
      </c>
    </row>
    <row r="266" spans="2:15" ht="15" customHeight="1" x14ac:dyDescent="0.25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s="8" t="str">
        <f>+VLOOKUP(tblSalaries[[#This Row],[clean Country]],tblCountries[#All],3,FALSE)</f>
        <v>South Asia</v>
      </c>
      <c r="M266" t="s">
        <v>13</v>
      </c>
      <c r="O266" s="8" t="str">
        <f>+VLOOKUP(tblSalaries[[#This Row],[Years of Experience]],Categories!$A$14:$B$17,2)</f>
        <v>Under 5 years</v>
      </c>
    </row>
    <row r="267" spans="2:15" ht="15" customHeight="1" x14ac:dyDescent="0.25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s="8" t="str">
        <f>+VLOOKUP(tblSalaries[[#This Row],[clean Country]],tblCountries[#All],3,FALSE)</f>
        <v>North America</v>
      </c>
      <c r="M267" t="s">
        <v>9</v>
      </c>
      <c r="O267" s="8" t="str">
        <f>+VLOOKUP(tblSalaries[[#This Row],[Years of Experience]],Categories!$A$14:$B$17,2)</f>
        <v>Under 5 years</v>
      </c>
    </row>
    <row r="268" spans="2:15" ht="15" customHeight="1" x14ac:dyDescent="0.25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s="8" t="str">
        <f>+VLOOKUP(tblSalaries[[#This Row],[clean Country]],tblCountries[#All],3,FALSE)</f>
        <v>North America</v>
      </c>
      <c r="M268" t="s">
        <v>13</v>
      </c>
      <c r="O268" s="8" t="str">
        <f>+VLOOKUP(tblSalaries[[#This Row],[Years of Experience]],Categories!$A$14:$B$17,2)</f>
        <v>Under 5 years</v>
      </c>
    </row>
    <row r="269" spans="2:15" ht="15" customHeight="1" x14ac:dyDescent="0.25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s="8" t="str">
        <f>+VLOOKUP(tblSalaries[[#This Row],[clean Country]],tblCountries[#All],3,FALSE)</f>
        <v>North America</v>
      </c>
      <c r="M269" t="s">
        <v>18</v>
      </c>
      <c r="O269" s="8" t="str">
        <f>+VLOOKUP(tblSalaries[[#This Row],[Years of Experience]],Categories!$A$14:$B$17,2)</f>
        <v>Under 5 years</v>
      </c>
    </row>
    <row r="270" spans="2:15" ht="15" customHeight="1" x14ac:dyDescent="0.25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s="8" t="str">
        <f>+VLOOKUP(tblSalaries[[#This Row],[clean Country]],tblCountries[#All],3,FALSE)</f>
        <v>Europe</v>
      </c>
      <c r="M270" t="s">
        <v>25</v>
      </c>
      <c r="O270" s="8" t="str">
        <f>+VLOOKUP(tblSalaries[[#This Row],[Years of Experience]],Categories!$A$14:$B$17,2)</f>
        <v>Under 5 years</v>
      </c>
    </row>
    <row r="271" spans="2:15" ht="15" customHeight="1" x14ac:dyDescent="0.25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s="8" t="str">
        <f>+VLOOKUP(tblSalaries[[#This Row],[clean Country]],tblCountries[#All],3,FALSE)</f>
        <v>North America</v>
      </c>
      <c r="M271" t="s">
        <v>9</v>
      </c>
      <c r="O271" s="8" t="str">
        <f>+VLOOKUP(tblSalaries[[#This Row],[Years of Experience]],Categories!$A$14:$B$17,2)</f>
        <v>Under 5 years</v>
      </c>
    </row>
    <row r="272" spans="2:15" ht="15" customHeight="1" x14ac:dyDescent="0.25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s="8" t="str">
        <f>+VLOOKUP(tblSalaries[[#This Row],[clean Country]],tblCountries[#All],3,FALSE)</f>
        <v>North America</v>
      </c>
      <c r="M272" t="s">
        <v>18</v>
      </c>
      <c r="O272" s="8" t="str">
        <f>+VLOOKUP(tblSalaries[[#This Row],[Years of Experience]],Categories!$A$14:$B$17,2)</f>
        <v>Under 5 years</v>
      </c>
    </row>
    <row r="273" spans="2:15" ht="15" customHeight="1" x14ac:dyDescent="0.25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s="8" t="str">
        <f>+VLOOKUP(tblSalaries[[#This Row],[clean Country]],tblCountries[#All],3,FALSE)</f>
        <v>North America</v>
      </c>
      <c r="M273" t="s">
        <v>13</v>
      </c>
      <c r="O273" s="8" t="str">
        <f>+VLOOKUP(tblSalaries[[#This Row],[Years of Experience]],Categories!$A$14:$B$17,2)</f>
        <v>Under 5 years</v>
      </c>
    </row>
    <row r="274" spans="2:15" ht="15" customHeight="1" x14ac:dyDescent="0.25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s="8" t="str">
        <f>+VLOOKUP(tblSalaries[[#This Row],[clean Country]],tblCountries[#All],3,FALSE)</f>
        <v>North America</v>
      </c>
      <c r="M274" t="s">
        <v>18</v>
      </c>
      <c r="O274" s="8" t="str">
        <f>+VLOOKUP(tblSalaries[[#This Row],[Years of Experience]],Categories!$A$14:$B$17,2)</f>
        <v>Under 5 years</v>
      </c>
    </row>
    <row r="275" spans="2:15" ht="15" customHeight="1" x14ac:dyDescent="0.25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s="8" t="str">
        <f>+VLOOKUP(tblSalaries[[#This Row],[clean Country]],tblCountries[#All],3,FALSE)</f>
        <v>South Asia</v>
      </c>
      <c r="M275" t="s">
        <v>9</v>
      </c>
      <c r="O275" s="8" t="str">
        <f>+VLOOKUP(tblSalaries[[#This Row],[Years of Experience]],Categories!$A$14:$B$17,2)</f>
        <v>Under 5 years</v>
      </c>
    </row>
    <row r="276" spans="2:15" ht="15" customHeight="1" x14ac:dyDescent="0.25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s="8" t="str">
        <f>+VLOOKUP(tblSalaries[[#This Row],[clean Country]],tblCountries[#All],3,FALSE)</f>
        <v>North America</v>
      </c>
      <c r="M276" t="s">
        <v>9</v>
      </c>
      <c r="O276" s="8" t="str">
        <f>+VLOOKUP(tblSalaries[[#This Row],[Years of Experience]],Categories!$A$14:$B$17,2)</f>
        <v>Under 5 years</v>
      </c>
    </row>
    <row r="277" spans="2:15" ht="15" customHeight="1" x14ac:dyDescent="0.25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s="8" t="str">
        <f>+VLOOKUP(tblSalaries[[#This Row],[clean Country]],tblCountries[#All],3,FALSE)</f>
        <v>North America</v>
      </c>
      <c r="M277" t="s">
        <v>18</v>
      </c>
      <c r="O277" s="8" t="str">
        <f>+VLOOKUP(tblSalaries[[#This Row],[Years of Experience]],Categories!$A$14:$B$17,2)</f>
        <v>Under 5 years</v>
      </c>
    </row>
    <row r="278" spans="2:15" ht="15" customHeight="1" x14ac:dyDescent="0.25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s="8" t="str">
        <f>+VLOOKUP(tblSalaries[[#This Row],[clean Country]],tblCountries[#All],3,FALSE)</f>
        <v>South Asia</v>
      </c>
      <c r="M278" t="s">
        <v>13</v>
      </c>
      <c r="O278" s="8" t="str">
        <f>+VLOOKUP(tblSalaries[[#This Row],[Years of Experience]],Categories!$A$14:$B$17,2)</f>
        <v>Under 5 years</v>
      </c>
    </row>
    <row r="279" spans="2:15" ht="15" customHeight="1" x14ac:dyDescent="0.25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s="8" t="str">
        <f>+VLOOKUP(tblSalaries[[#This Row],[clean Country]],tblCountries[#All],3,FALSE)</f>
        <v>North America</v>
      </c>
      <c r="M279" t="s">
        <v>13</v>
      </c>
      <c r="O279" s="8" t="str">
        <f>+VLOOKUP(tblSalaries[[#This Row],[Years of Experience]],Categories!$A$14:$B$17,2)</f>
        <v>Under 5 years</v>
      </c>
    </row>
    <row r="280" spans="2:15" ht="15" customHeight="1" x14ac:dyDescent="0.25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s="8" t="str">
        <f>+VLOOKUP(tblSalaries[[#This Row],[clean Country]],tblCountries[#All],3,FALSE)</f>
        <v>North America</v>
      </c>
      <c r="M280" t="s">
        <v>13</v>
      </c>
      <c r="O280" s="8" t="str">
        <f>+VLOOKUP(tblSalaries[[#This Row],[Years of Experience]],Categories!$A$14:$B$17,2)</f>
        <v>Under 5 years</v>
      </c>
    </row>
    <row r="281" spans="2:15" ht="15" customHeight="1" x14ac:dyDescent="0.25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s="8" t="str">
        <f>+VLOOKUP(tblSalaries[[#This Row],[clean Country]],tblCountries[#All],3,FALSE)</f>
        <v>Central &amp; South America</v>
      </c>
      <c r="M281" t="s">
        <v>25</v>
      </c>
      <c r="O281" s="8" t="str">
        <f>+VLOOKUP(tblSalaries[[#This Row],[Years of Experience]],Categories!$A$14:$B$17,2)</f>
        <v>Under 5 years</v>
      </c>
    </row>
    <row r="282" spans="2:15" ht="15" customHeight="1" x14ac:dyDescent="0.25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s="8" t="str">
        <f>+VLOOKUP(tblSalaries[[#This Row],[clean Country]],tblCountries[#All],3,FALSE)</f>
        <v>North America</v>
      </c>
      <c r="M282" t="s">
        <v>13</v>
      </c>
      <c r="O282" s="8" t="str">
        <f>+VLOOKUP(tblSalaries[[#This Row],[Years of Experience]],Categories!$A$14:$B$17,2)</f>
        <v>Under 5 years</v>
      </c>
    </row>
    <row r="283" spans="2:15" ht="15" customHeight="1" x14ac:dyDescent="0.25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s="8" t="str">
        <f>+VLOOKUP(tblSalaries[[#This Row],[clean Country]],tblCountries[#All],3,FALSE)</f>
        <v>Europe</v>
      </c>
      <c r="M283" t="s">
        <v>9</v>
      </c>
      <c r="O283" s="8" t="str">
        <f>+VLOOKUP(tblSalaries[[#This Row],[Years of Experience]],Categories!$A$14:$B$17,2)</f>
        <v>Under 5 years</v>
      </c>
    </row>
    <row r="284" spans="2:15" ht="15" customHeight="1" x14ac:dyDescent="0.25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s="8" t="str">
        <f>+VLOOKUP(tblSalaries[[#This Row],[clean Country]],tblCountries[#All],3,FALSE)</f>
        <v>North America</v>
      </c>
      <c r="M284" t="s">
        <v>18</v>
      </c>
      <c r="O284" s="8" t="str">
        <f>+VLOOKUP(tblSalaries[[#This Row],[Years of Experience]],Categories!$A$14:$B$17,2)</f>
        <v>Under 5 years</v>
      </c>
    </row>
    <row r="285" spans="2:15" ht="15" customHeight="1" x14ac:dyDescent="0.25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s="8" t="str">
        <f>+VLOOKUP(tblSalaries[[#This Row],[clean Country]],tblCountries[#All],3,FALSE)</f>
        <v>South Asia</v>
      </c>
      <c r="M285" t="s">
        <v>13</v>
      </c>
      <c r="O285" s="8" t="str">
        <f>+VLOOKUP(tblSalaries[[#This Row],[Years of Experience]],Categories!$A$14:$B$17,2)</f>
        <v>Under 5 years</v>
      </c>
    </row>
    <row r="286" spans="2:15" ht="15" customHeight="1" x14ac:dyDescent="0.25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s="8" t="str">
        <f>+VLOOKUP(tblSalaries[[#This Row],[clean Country]],tblCountries[#All],3,FALSE)</f>
        <v>Central Asia &amp; Middle East</v>
      </c>
      <c r="M286" t="s">
        <v>9</v>
      </c>
      <c r="O286" s="8" t="str">
        <f>+VLOOKUP(tblSalaries[[#This Row],[Years of Experience]],Categories!$A$14:$B$17,2)</f>
        <v>Under 5 years</v>
      </c>
    </row>
    <row r="287" spans="2:15" ht="15" customHeight="1" x14ac:dyDescent="0.25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s="8" t="str">
        <f>+VLOOKUP(tblSalaries[[#This Row],[clean Country]],tblCountries[#All],3,FALSE)</f>
        <v>South Asia</v>
      </c>
      <c r="M287" t="s">
        <v>13</v>
      </c>
      <c r="O287" s="8" t="str">
        <f>+VLOOKUP(tblSalaries[[#This Row],[Years of Experience]],Categories!$A$14:$B$17,2)</f>
        <v>Under 5 years</v>
      </c>
    </row>
    <row r="288" spans="2:15" ht="15" customHeight="1" x14ac:dyDescent="0.25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s="8" t="str">
        <f>+VLOOKUP(tblSalaries[[#This Row],[clean Country]],tblCountries[#All],3,FALSE)</f>
        <v>North America</v>
      </c>
      <c r="M288" t="s">
        <v>13</v>
      </c>
      <c r="O288" s="8" t="str">
        <f>+VLOOKUP(tblSalaries[[#This Row],[Years of Experience]],Categories!$A$14:$B$17,2)</f>
        <v>Under 5 years</v>
      </c>
    </row>
    <row r="289" spans="2:15" ht="15" customHeight="1" x14ac:dyDescent="0.25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s="8" t="str">
        <f>+VLOOKUP(tblSalaries[[#This Row],[clean Country]],tblCountries[#All],3,FALSE)</f>
        <v>North America</v>
      </c>
      <c r="M289" t="s">
        <v>13</v>
      </c>
      <c r="O289" s="8" t="str">
        <f>+VLOOKUP(tblSalaries[[#This Row],[Years of Experience]],Categories!$A$14:$B$17,2)</f>
        <v>Under 5 years</v>
      </c>
    </row>
    <row r="290" spans="2:15" ht="15" customHeight="1" x14ac:dyDescent="0.25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s="8" t="str">
        <f>+VLOOKUP(tblSalaries[[#This Row],[clean Country]],tblCountries[#All],3,FALSE)</f>
        <v>Europe</v>
      </c>
      <c r="M290" t="s">
        <v>18</v>
      </c>
      <c r="O290" s="8" t="str">
        <f>+VLOOKUP(tblSalaries[[#This Row],[Years of Experience]],Categories!$A$14:$B$17,2)</f>
        <v>Under 5 years</v>
      </c>
    </row>
    <row r="291" spans="2:15" ht="15" customHeight="1" x14ac:dyDescent="0.25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s="8" t="str">
        <f>+VLOOKUP(tblSalaries[[#This Row],[clean Country]],tblCountries[#All],3,FALSE)</f>
        <v>North America</v>
      </c>
      <c r="M291" t="s">
        <v>9</v>
      </c>
      <c r="O291" s="8" t="str">
        <f>+VLOOKUP(tblSalaries[[#This Row],[Years of Experience]],Categories!$A$14:$B$17,2)</f>
        <v>Under 5 years</v>
      </c>
    </row>
    <row r="292" spans="2:15" ht="15" customHeight="1" x14ac:dyDescent="0.25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s="8" t="str">
        <f>+VLOOKUP(tblSalaries[[#This Row],[clean Country]],tblCountries[#All],3,FALSE)</f>
        <v>Central Asia &amp; Middle East</v>
      </c>
      <c r="M292" t="s">
        <v>9</v>
      </c>
      <c r="O292" s="8" t="str">
        <f>+VLOOKUP(tblSalaries[[#This Row],[Years of Experience]],Categories!$A$14:$B$17,2)</f>
        <v>Under 5 years</v>
      </c>
    </row>
    <row r="293" spans="2:15" ht="15" customHeight="1" x14ac:dyDescent="0.25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s="8" t="str">
        <f>+VLOOKUP(tblSalaries[[#This Row],[clean Country]],tblCountries[#All],3,FALSE)</f>
        <v>South Asia</v>
      </c>
      <c r="M293" t="s">
        <v>9</v>
      </c>
      <c r="O293" s="8" t="str">
        <f>+VLOOKUP(tblSalaries[[#This Row],[Years of Experience]],Categories!$A$14:$B$17,2)</f>
        <v>Under 5 years</v>
      </c>
    </row>
    <row r="294" spans="2:15" ht="15" customHeight="1" x14ac:dyDescent="0.25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s="8" t="str">
        <f>+VLOOKUP(tblSalaries[[#This Row],[clean Country]],tblCountries[#All],3,FALSE)</f>
        <v>North America</v>
      </c>
      <c r="M294" t="s">
        <v>13</v>
      </c>
      <c r="O294" s="8" t="str">
        <f>+VLOOKUP(tblSalaries[[#This Row],[Years of Experience]],Categories!$A$14:$B$17,2)</f>
        <v>Under 5 years</v>
      </c>
    </row>
    <row r="295" spans="2:15" ht="15" customHeight="1" x14ac:dyDescent="0.25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s="8" t="str">
        <f>+VLOOKUP(tblSalaries[[#This Row],[clean Country]],tblCountries[#All],3,FALSE)</f>
        <v>North America</v>
      </c>
      <c r="M295" t="s">
        <v>9</v>
      </c>
      <c r="O295" s="8" t="str">
        <f>+VLOOKUP(tblSalaries[[#This Row],[Years of Experience]],Categories!$A$14:$B$17,2)</f>
        <v>Under 5 years</v>
      </c>
    </row>
    <row r="296" spans="2:15" ht="15" customHeight="1" x14ac:dyDescent="0.25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s="8" t="str">
        <f>+VLOOKUP(tblSalaries[[#This Row],[clean Country]],tblCountries[#All],3,FALSE)</f>
        <v>South Asia</v>
      </c>
      <c r="M296" t="s">
        <v>9</v>
      </c>
      <c r="O296" s="8" t="str">
        <f>+VLOOKUP(tblSalaries[[#This Row],[Years of Experience]],Categories!$A$14:$B$17,2)</f>
        <v>Under 5 years</v>
      </c>
    </row>
    <row r="297" spans="2:15" ht="15" customHeight="1" x14ac:dyDescent="0.25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s="8" t="str">
        <f>+VLOOKUP(tblSalaries[[#This Row],[clean Country]],tblCountries[#All],3,FALSE)</f>
        <v>North America</v>
      </c>
      <c r="M297" t="s">
        <v>13</v>
      </c>
      <c r="O297" s="8" t="str">
        <f>+VLOOKUP(tblSalaries[[#This Row],[Years of Experience]],Categories!$A$14:$B$17,2)</f>
        <v>Under 5 years</v>
      </c>
    </row>
    <row r="298" spans="2:15" ht="15" customHeight="1" x14ac:dyDescent="0.25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s="8" t="str">
        <f>+VLOOKUP(tblSalaries[[#This Row],[clean Country]],tblCountries[#All],3,FALSE)</f>
        <v>North America</v>
      </c>
      <c r="M298" t="s">
        <v>18</v>
      </c>
      <c r="O298" s="8" t="str">
        <f>+VLOOKUP(tblSalaries[[#This Row],[Years of Experience]],Categories!$A$14:$B$17,2)</f>
        <v>Under 5 years</v>
      </c>
    </row>
    <row r="299" spans="2:15" ht="15" customHeight="1" x14ac:dyDescent="0.25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s="8" t="str">
        <f>+VLOOKUP(tblSalaries[[#This Row],[clean Country]],tblCountries[#All],3,FALSE)</f>
        <v>North America</v>
      </c>
      <c r="M299" t="s">
        <v>9</v>
      </c>
      <c r="O299" s="8" t="str">
        <f>+VLOOKUP(tblSalaries[[#This Row],[Years of Experience]],Categories!$A$14:$B$17,2)</f>
        <v>Under 5 years</v>
      </c>
    </row>
    <row r="300" spans="2:15" ht="15" customHeight="1" x14ac:dyDescent="0.25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s="8" t="str">
        <f>+VLOOKUP(tblSalaries[[#This Row],[clean Country]],tblCountries[#All],3,FALSE)</f>
        <v>North America</v>
      </c>
      <c r="M300" t="s">
        <v>25</v>
      </c>
      <c r="O300" s="8" t="str">
        <f>+VLOOKUP(tblSalaries[[#This Row],[Years of Experience]],Categories!$A$14:$B$17,2)</f>
        <v>Under 5 years</v>
      </c>
    </row>
    <row r="301" spans="2:15" ht="15" customHeight="1" x14ac:dyDescent="0.25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s="8" t="str">
        <f>+VLOOKUP(tblSalaries[[#This Row],[clean Country]],tblCountries[#All],3,FALSE)</f>
        <v>North America</v>
      </c>
      <c r="M301" t="s">
        <v>13</v>
      </c>
      <c r="O301" s="8" t="str">
        <f>+VLOOKUP(tblSalaries[[#This Row],[Years of Experience]],Categories!$A$14:$B$17,2)</f>
        <v>Under 5 years</v>
      </c>
    </row>
    <row r="302" spans="2:15" ht="15" customHeight="1" x14ac:dyDescent="0.25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s="8" t="str">
        <f>+VLOOKUP(tblSalaries[[#This Row],[clean Country]],tblCountries[#All],3,FALSE)</f>
        <v>North America</v>
      </c>
      <c r="M302" t="s">
        <v>13</v>
      </c>
      <c r="O302" s="8" t="str">
        <f>+VLOOKUP(tblSalaries[[#This Row],[Years of Experience]],Categories!$A$14:$B$17,2)</f>
        <v>Under 5 years</v>
      </c>
    </row>
    <row r="303" spans="2:15" ht="15" customHeight="1" x14ac:dyDescent="0.25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s="8" t="str">
        <f>+VLOOKUP(tblSalaries[[#This Row],[clean Country]],tblCountries[#All],3,FALSE)</f>
        <v>North America</v>
      </c>
      <c r="M303" t="s">
        <v>9</v>
      </c>
      <c r="O303" s="8" t="str">
        <f>+VLOOKUP(tblSalaries[[#This Row],[Years of Experience]],Categories!$A$14:$B$17,2)</f>
        <v>Under 5 years</v>
      </c>
    </row>
    <row r="304" spans="2:15" ht="15" customHeight="1" x14ac:dyDescent="0.25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s="8" t="str">
        <f>+VLOOKUP(tblSalaries[[#This Row],[clean Country]],tblCountries[#All],3,FALSE)</f>
        <v>Europe</v>
      </c>
      <c r="M304" t="s">
        <v>13</v>
      </c>
      <c r="O304" s="8" t="str">
        <f>+VLOOKUP(tblSalaries[[#This Row],[Years of Experience]],Categories!$A$14:$B$17,2)</f>
        <v>Under 5 years</v>
      </c>
    </row>
    <row r="305" spans="2:15" ht="15" customHeight="1" x14ac:dyDescent="0.25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s="8" t="str">
        <f>+VLOOKUP(tblSalaries[[#This Row],[clean Country]],tblCountries[#All],3,FALSE)</f>
        <v>North America</v>
      </c>
      <c r="M305" t="s">
        <v>9</v>
      </c>
      <c r="O305" s="8" t="str">
        <f>+VLOOKUP(tblSalaries[[#This Row],[Years of Experience]],Categories!$A$14:$B$17,2)</f>
        <v>Under 5 years</v>
      </c>
    </row>
    <row r="306" spans="2:15" ht="15" customHeight="1" x14ac:dyDescent="0.25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s="8" t="str">
        <f>+VLOOKUP(tblSalaries[[#This Row],[clean Country]],tblCountries[#All],3,FALSE)</f>
        <v>South Asia</v>
      </c>
      <c r="M306" t="s">
        <v>13</v>
      </c>
      <c r="O306" s="8" t="str">
        <f>+VLOOKUP(tblSalaries[[#This Row],[Years of Experience]],Categories!$A$14:$B$17,2)</f>
        <v>Under 5 years</v>
      </c>
    </row>
    <row r="307" spans="2:15" ht="15" customHeight="1" x14ac:dyDescent="0.25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s="8" t="str">
        <f>+VLOOKUP(tblSalaries[[#This Row],[clean Country]],tblCountries[#All],3,FALSE)</f>
        <v>North America</v>
      </c>
      <c r="M307" t="s">
        <v>13</v>
      </c>
      <c r="O307" s="8" t="str">
        <f>+VLOOKUP(tblSalaries[[#This Row],[Years of Experience]],Categories!$A$14:$B$17,2)</f>
        <v>Under 5 years</v>
      </c>
    </row>
    <row r="308" spans="2:15" ht="15" customHeight="1" x14ac:dyDescent="0.25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s="8" t="str">
        <f>+VLOOKUP(tblSalaries[[#This Row],[clean Country]],tblCountries[#All],3,FALSE)</f>
        <v>Europe</v>
      </c>
      <c r="M308" t="s">
        <v>13</v>
      </c>
      <c r="O308" s="8" t="str">
        <f>+VLOOKUP(tblSalaries[[#This Row],[Years of Experience]],Categories!$A$14:$B$17,2)</f>
        <v>Under 5 years</v>
      </c>
    </row>
    <row r="309" spans="2:15" ht="15" customHeight="1" x14ac:dyDescent="0.25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s="8" t="str">
        <f>+VLOOKUP(tblSalaries[[#This Row],[clean Country]],tblCountries[#All],3,FALSE)</f>
        <v>North America</v>
      </c>
      <c r="M309" t="s">
        <v>9</v>
      </c>
      <c r="O309" s="8" t="str">
        <f>+VLOOKUP(tblSalaries[[#This Row],[Years of Experience]],Categories!$A$14:$B$17,2)</f>
        <v>Under 5 years</v>
      </c>
    </row>
    <row r="310" spans="2:15" ht="15" customHeight="1" x14ac:dyDescent="0.25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s="8" t="str">
        <f>+VLOOKUP(tblSalaries[[#This Row],[clean Country]],tblCountries[#All],3,FALSE)</f>
        <v>Europe</v>
      </c>
      <c r="M310" t="s">
        <v>25</v>
      </c>
      <c r="O310" s="8" t="str">
        <f>+VLOOKUP(tblSalaries[[#This Row],[Years of Experience]],Categories!$A$14:$B$17,2)</f>
        <v>Under 5 years</v>
      </c>
    </row>
    <row r="311" spans="2:15" ht="15" customHeight="1" x14ac:dyDescent="0.25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s="8" t="str">
        <f>+VLOOKUP(tblSalaries[[#This Row],[clean Country]],tblCountries[#All],3,FALSE)</f>
        <v>North America</v>
      </c>
      <c r="M311" t="s">
        <v>9</v>
      </c>
      <c r="O311" s="8" t="str">
        <f>+VLOOKUP(tblSalaries[[#This Row],[Years of Experience]],Categories!$A$14:$B$17,2)</f>
        <v>Under 5 years</v>
      </c>
    </row>
    <row r="312" spans="2:15" ht="15" customHeight="1" x14ac:dyDescent="0.25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s="8" t="str">
        <f>+VLOOKUP(tblSalaries[[#This Row],[clean Country]],tblCountries[#All],3,FALSE)</f>
        <v>South Asia</v>
      </c>
      <c r="M312" t="s">
        <v>25</v>
      </c>
      <c r="O312" s="8" t="str">
        <f>+VLOOKUP(tblSalaries[[#This Row],[Years of Experience]],Categories!$A$14:$B$17,2)</f>
        <v>Under 5 years</v>
      </c>
    </row>
    <row r="313" spans="2:15" ht="15" customHeight="1" x14ac:dyDescent="0.25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s="8" t="str">
        <f>+VLOOKUP(tblSalaries[[#This Row],[clean Country]],tblCountries[#All],3,FALSE)</f>
        <v>North America</v>
      </c>
      <c r="M313" t="s">
        <v>9</v>
      </c>
      <c r="O313" s="8" t="str">
        <f>+VLOOKUP(tblSalaries[[#This Row],[Years of Experience]],Categories!$A$14:$B$17,2)</f>
        <v>Under 5 years</v>
      </c>
    </row>
    <row r="314" spans="2:15" ht="15" customHeight="1" x14ac:dyDescent="0.25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s="8" t="str">
        <f>+VLOOKUP(tblSalaries[[#This Row],[clean Country]],tblCountries[#All],3,FALSE)</f>
        <v>North America</v>
      </c>
      <c r="M314" t="s">
        <v>13</v>
      </c>
      <c r="O314" s="8" t="str">
        <f>+VLOOKUP(tblSalaries[[#This Row],[Years of Experience]],Categories!$A$14:$B$17,2)</f>
        <v>Under 5 years</v>
      </c>
    </row>
    <row r="315" spans="2:15" ht="15" customHeight="1" x14ac:dyDescent="0.25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s="8" t="str">
        <f>+VLOOKUP(tblSalaries[[#This Row],[clean Country]],tblCountries[#All],3,FALSE)</f>
        <v>Central &amp; South America</v>
      </c>
      <c r="M315" t="s">
        <v>13</v>
      </c>
      <c r="O315" s="8" t="str">
        <f>+VLOOKUP(tblSalaries[[#This Row],[Years of Experience]],Categories!$A$14:$B$17,2)</f>
        <v>Under 5 years</v>
      </c>
    </row>
    <row r="316" spans="2:15" ht="15" customHeight="1" x14ac:dyDescent="0.25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s="8" t="str">
        <f>+VLOOKUP(tblSalaries[[#This Row],[clean Country]],tblCountries[#All],3,FALSE)</f>
        <v>North America</v>
      </c>
      <c r="M316" t="s">
        <v>18</v>
      </c>
      <c r="O316" s="8" t="str">
        <f>+VLOOKUP(tblSalaries[[#This Row],[Years of Experience]],Categories!$A$14:$B$17,2)</f>
        <v>Under 5 years</v>
      </c>
    </row>
    <row r="317" spans="2:15" ht="15" customHeight="1" x14ac:dyDescent="0.25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s="8" t="str">
        <f>+VLOOKUP(tblSalaries[[#This Row],[clean Country]],tblCountries[#All],3,FALSE)</f>
        <v>North America</v>
      </c>
      <c r="M317" t="s">
        <v>13</v>
      </c>
      <c r="O317" s="8" t="str">
        <f>+VLOOKUP(tblSalaries[[#This Row],[Years of Experience]],Categories!$A$14:$B$17,2)</f>
        <v>Under 5 years</v>
      </c>
    </row>
    <row r="318" spans="2:15" ht="15" customHeight="1" x14ac:dyDescent="0.25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s="8" t="str">
        <f>+VLOOKUP(tblSalaries[[#This Row],[clean Country]],tblCountries[#All],3,FALSE)</f>
        <v>North America</v>
      </c>
      <c r="M318" t="s">
        <v>9</v>
      </c>
      <c r="O318" s="8" t="str">
        <f>+VLOOKUP(tblSalaries[[#This Row],[Years of Experience]],Categories!$A$14:$B$17,2)</f>
        <v>Under 5 years</v>
      </c>
    </row>
    <row r="319" spans="2:15" ht="15" customHeight="1" x14ac:dyDescent="0.25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s="8" t="str">
        <f>+VLOOKUP(tblSalaries[[#This Row],[clean Country]],tblCountries[#All],3,FALSE)</f>
        <v>North America</v>
      </c>
      <c r="M319" t="s">
        <v>9</v>
      </c>
      <c r="O319" s="8" t="str">
        <f>+VLOOKUP(tblSalaries[[#This Row],[Years of Experience]],Categories!$A$14:$B$17,2)</f>
        <v>Under 5 years</v>
      </c>
    </row>
    <row r="320" spans="2:15" ht="15" customHeight="1" x14ac:dyDescent="0.25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s="8" t="str">
        <f>+VLOOKUP(tblSalaries[[#This Row],[clean Country]],tblCountries[#All],3,FALSE)</f>
        <v>South Asia</v>
      </c>
      <c r="M320" t="s">
        <v>9</v>
      </c>
      <c r="O320" s="8" t="str">
        <f>+VLOOKUP(tblSalaries[[#This Row],[Years of Experience]],Categories!$A$14:$B$17,2)</f>
        <v>Under 5 years</v>
      </c>
    </row>
    <row r="321" spans="2:15" ht="15" customHeight="1" x14ac:dyDescent="0.25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s="8" t="str">
        <f>+VLOOKUP(tblSalaries[[#This Row],[clean Country]],tblCountries[#All],3,FALSE)</f>
        <v>Europe</v>
      </c>
      <c r="M321" t="s">
        <v>9</v>
      </c>
      <c r="O321" s="8" t="str">
        <f>+VLOOKUP(tblSalaries[[#This Row],[Years of Experience]],Categories!$A$14:$B$17,2)</f>
        <v>Under 5 years</v>
      </c>
    </row>
    <row r="322" spans="2:15" ht="15" customHeight="1" x14ac:dyDescent="0.25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s="8" t="str">
        <f>+VLOOKUP(tblSalaries[[#This Row],[clean Country]],tblCountries[#All],3,FALSE)</f>
        <v>North America</v>
      </c>
      <c r="M322" t="s">
        <v>9</v>
      </c>
      <c r="O322" s="8" t="str">
        <f>+VLOOKUP(tblSalaries[[#This Row],[Years of Experience]],Categories!$A$14:$B$17,2)</f>
        <v>Under 5 years</v>
      </c>
    </row>
    <row r="323" spans="2:15" ht="15" customHeight="1" x14ac:dyDescent="0.25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Brazil</v>
      </c>
      <c r="L323" s="8" t="str">
        <f>+VLOOKUP(tblSalaries[[#This Row],[clean Country]],tblCountries[#All],3,FALSE)</f>
        <v>Central &amp; South America</v>
      </c>
      <c r="M323" t="s">
        <v>13</v>
      </c>
      <c r="O323" s="8" t="str">
        <f>+VLOOKUP(tblSalaries[[#This Row],[Years of Experience]],Categories!$A$14:$B$17,2)</f>
        <v>Under 5 years</v>
      </c>
    </row>
    <row r="324" spans="2:15" ht="15" customHeight="1" x14ac:dyDescent="0.25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s="8" t="str">
        <f>+VLOOKUP(tblSalaries[[#This Row],[clean Country]],tblCountries[#All],3,FALSE)</f>
        <v>Europe</v>
      </c>
      <c r="M324" t="s">
        <v>9</v>
      </c>
      <c r="O324" s="8" t="str">
        <f>+VLOOKUP(tblSalaries[[#This Row],[Years of Experience]],Categories!$A$14:$B$17,2)</f>
        <v>Under 5 years</v>
      </c>
    </row>
    <row r="325" spans="2:15" ht="15" customHeight="1" x14ac:dyDescent="0.25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s="8" t="str">
        <f>+VLOOKUP(tblSalaries[[#This Row],[clean Country]],tblCountries[#All],3,FALSE)</f>
        <v>North America</v>
      </c>
      <c r="M325" t="s">
        <v>9</v>
      </c>
      <c r="O325" s="8" t="str">
        <f>+VLOOKUP(tblSalaries[[#This Row],[Years of Experience]],Categories!$A$14:$B$17,2)</f>
        <v>Under 5 years</v>
      </c>
    </row>
    <row r="326" spans="2:15" ht="15" customHeight="1" x14ac:dyDescent="0.25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s="8" t="str">
        <f>+VLOOKUP(tblSalaries[[#This Row],[clean Country]],tblCountries[#All],3,FALSE)</f>
        <v>North America</v>
      </c>
      <c r="M326" t="s">
        <v>13</v>
      </c>
      <c r="O326" s="8" t="str">
        <f>+VLOOKUP(tblSalaries[[#This Row],[Years of Experience]],Categories!$A$14:$B$17,2)</f>
        <v>Under 5 years</v>
      </c>
    </row>
    <row r="327" spans="2:15" ht="15" customHeight="1" x14ac:dyDescent="0.25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s="8" t="str">
        <f>+VLOOKUP(tblSalaries[[#This Row],[clean Country]],tblCountries[#All],3,FALSE)</f>
        <v>South Asia</v>
      </c>
      <c r="M327" t="s">
        <v>9</v>
      </c>
      <c r="O327" s="8" t="str">
        <f>+VLOOKUP(tblSalaries[[#This Row],[Years of Experience]],Categories!$A$14:$B$17,2)</f>
        <v>Under 5 years</v>
      </c>
    </row>
    <row r="328" spans="2:15" ht="15" customHeight="1" x14ac:dyDescent="0.25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s="8" t="str">
        <f>+VLOOKUP(tblSalaries[[#This Row],[clean Country]],tblCountries[#All],3,FALSE)</f>
        <v>North America</v>
      </c>
      <c r="M328" t="s">
        <v>9</v>
      </c>
      <c r="O328" s="8" t="str">
        <f>+VLOOKUP(tblSalaries[[#This Row],[Years of Experience]],Categories!$A$14:$B$17,2)</f>
        <v>Under 5 years</v>
      </c>
    </row>
    <row r="329" spans="2:15" ht="15" customHeight="1" x14ac:dyDescent="0.25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s="8" t="str">
        <f>+VLOOKUP(tblSalaries[[#This Row],[clean Country]],tblCountries[#All],3,FALSE)</f>
        <v>Central &amp; South America</v>
      </c>
      <c r="M329" t="s">
        <v>9</v>
      </c>
      <c r="O329" s="8" t="str">
        <f>+VLOOKUP(tblSalaries[[#This Row],[Years of Experience]],Categories!$A$14:$B$17,2)</f>
        <v>Under 5 years</v>
      </c>
    </row>
    <row r="330" spans="2:15" ht="15" customHeight="1" x14ac:dyDescent="0.25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s="8" t="str">
        <f>+VLOOKUP(tblSalaries[[#This Row],[clean Country]],tblCountries[#All],3,FALSE)</f>
        <v>North America</v>
      </c>
      <c r="M330" t="s">
        <v>18</v>
      </c>
      <c r="O330" s="8" t="str">
        <f>+VLOOKUP(tblSalaries[[#This Row],[Years of Experience]],Categories!$A$14:$B$17,2)</f>
        <v>Under 5 years</v>
      </c>
    </row>
    <row r="331" spans="2:15" ht="15" customHeight="1" x14ac:dyDescent="0.25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s="8" t="str">
        <f>+VLOOKUP(tblSalaries[[#This Row],[clean Country]],tblCountries[#All],3,FALSE)</f>
        <v>North America</v>
      </c>
      <c r="M331" t="s">
        <v>25</v>
      </c>
      <c r="O331" s="8" t="str">
        <f>+VLOOKUP(tblSalaries[[#This Row],[Years of Experience]],Categories!$A$14:$B$17,2)</f>
        <v>Under 5 years</v>
      </c>
    </row>
    <row r="332" spans="2:15" ht="15" customHeight="1" x14ac:dyDescent="0.25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s="8" t="str">
        <f>+VLOOKUP(tblSalaries[[#This Row],[clean Country]],tblCountries[#All],3,FALSE)</f>
        <v>North America</v>
      </c>
      <c r="M332" t="s">
        <v>18</v>
      </c>
      <c r="O332" s="8" t="str">
        <f>+VLOOKUP(tblSalaries[[#This Row],[Years of Experience]],Categories!$A$14:$B$17,2)</f>
        <v>Under 5 years</v>
      </c>
    </row>
    <row r="333" spans="2:15" ht="15" customHeight="1" x14ac:dyDescent="0.25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s="8" t="str">
        <f>+VLOOKUP(tblSalaries[[#This Row],[clean Country]],tblCountries[#All],3,FALSE)</f>
        <v>North America</v>
      </c>
      <c r="M333" t="s">
        <v>13</v>
      </c>
      <c r="O333" s="8" t="str">
        <f>+VLOOKUP(tblSalaries[[#This Row],[Years of Experience]],Categories!$A$14:$B$17,2)</f>
        <v>Under 5 years</v>
      </c>
    </row>
    <row r="334" spans="2:15" ht="15" customHeight="1" x14ac:dyDescent="0.25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s="8" t="str">
        <f>+VLOOKUP(tblSalaries[[#This Row],[clean Country]],tblCountries[#All],3,FALSE)</f>
        <v>North America</v>
      </c>
      <c r="M334" t="s">
        <v>13</v>
      </c>
      <c r="O334" s="8" t="str">
        <f>+VLOOKUP(tblSalaries[[#This Row],[Years of Experience]],Categories!$A$14:$B$17,2)</f>
        <v>Under 5 years</v>
      </c>
    </row>
    <row r="335" spans="2:15" ht="15" customHeight="1" x14ac:dyDescent="0.25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s="8" t="str">
        <f>+VLOOKUP(tblSalaries[[#This Row],[clean Country]],tblCountries[#All],3,FALSE)</f>
        <v>South Asia</v>
      </c>
      <c r="M335" t="s">
        <v>9</v>
      </c>
      <c r="O335" s="8" t="str">
        <f>+VLOOKUP(tblSalaries[[#This Row],[Years of Experience]],Categories!$A$14:$B$17,2)</f>
        <v>Under 5 years</v>
      </c>
    </row>
    <row r="336" spans="2:15" ht="15" customHeight="1" x14ac:dyDescent="0.25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s="8" t="str">
        <f>+VLOOKUP(tblSalaries[[#This Row],[clean Country]],tblCountries[#All],3,FALSE)</f>
        <v>Central Asia &amp; Middle East</v>
      </c>
      <c r="M336" t="s">
        <v>9</v>
      </c>
      <c r="O336" s="8" t="str">
        <f>+VLOOKUP(tblSalaries[[#This Row],[Years of Experience]],Categories!$A$14:$B$17,2)</f>
        <v>Under 5 years</v>
      </c>
    </row>
    <row r="337" spans="2:15" ht="15" customHeight="1" x14ac:dyDescent="0.25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s="8" t="str">
        <f>+VLOOKUP(tblSalaries[[#This Row],[clean Country]],tblCountries[#All],3,FALSE)</f>
        <v>North America</v>
      </c>
      <c r="M337" t="s">
        <v>9</v>
      </c>
      <c r="O337" s="8" t="str">
        <f>+VLOOKUP(tblSalaries[[#This Row],[Years of Experience]],Categories!$A$14:$B$17,2)</f>
        <v>Under 5 years</v>
      </c>
    </row>
    <row r="338" spans="2:15" ht="15" customHeight="1" x14ac:dyDescent="0.25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s="8" t="str">
        <f>+VLOOKUP(tblSalaries[[#This Row],[clean Country]],tblCountries[#All],3,FALSE)</f>
        <v>North America</v>
      </c>
      <c r="M338" t="s">
        <v>13</v>
      </c>
      <c r="O338" s="8" t="str">
        <f>+VLOOKUP(tblSalaries[[#This Row],[Years of Experience]],Categories!$A$14:$B$17,2)</f>
        <v>Under 5 years</v>
      </c>
    </row>
    <row r="339" spans="2:15" ht="15" customHeight="1" x14ac:dyDescent="0.25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s="8" t="str">
        <f>+VLOOKUP(tblSalaries[[#This Row],[clean Country]],tblCountries[#All],3,FALSE)</f>
        <v>South Asia</v>
      </c>
      <c r="M339" t="s">
        <v>18</v>
      </c>
      <c r="O339" s="8" t="str">
        <f>+VLOOKUP(tblSalaries[[#This Row],[Years of Experience]],Categories!$A$14:$B$17,2)</f>
        <v>Under 5 years</v>
      </c>
    </row>
    <row r="340" spans="2:15" ht="15" customHeight="1" x14ac:dyDescent="0.25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s="8" t="str">
        <f>+VLOOKUP(tblSalaries[[#This Row],[clean Country]],tblCountries[#All],3,FALSE)</f>
        <v>North America</v>
      </c>
      <c r="M340" t="s">
        <v>9</v>
      </c>
      <c r="O340" s="8" t="str">
        <f>+VLOOKUP(tblSalaries[[#This Row],[Years of Experience]],Categories!$A$14:$B$17,2)</f>
        <v>Under 5 years</v>
      </c>
    </row>
    <row r="341" spans="2:15" ht="15" customHeight="1" x14ac:dyDescent="0.25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s="8" t="str">
        <f>+VLOOKUP(tblSalaries[[#This Row],[clean Country]],tblCountries[#All],3,FALSE)</f>
        <v>South Asia</v>
      </c>
      <c r="M341" t="s">
        <v>13</v>
      </c>
      <c r="O341" s="8" t="str">
        <f>+VLOOKUP(tblSalaries[[#This Row],[Years of Experience]],Categories!$A$14:$B$17,2)</f>
        <v>Under 5 years</v>
      </c>
    </row>
    <row r="342" spans="2:15" ht="15" customHeight="1" x14ac:dyDescent="0.25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s="8" t="str">
        <f>+VLOOKUP(tblSalaries[[#This Row],[clean Country]],tblCountries[#All],3,FALSE)</f>
        <v>North America</v>
      </c>
      <c r="M342" t="s">
        <v>13</v>
      </c>
      <c r="O342" s="8" t="str">
        <f>+VLOOKUP(tblSalaries[[#This Row],[Years of Experience]],Categories!$A$14:$B$17,2)</f>
        <v>Under 5 years</v>
      </c>
    </row>
    <row r="343" spans="2:15" ht="15" customHeight="1" x14ac:dyDescent="0.25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s="8" t="str">
        <f>+VLOOKUP(tblSalaries[[#This Row],[clean Country]],tblCountries[#All],3,FALSE)</f>
        <v>North America</v>
      </c>
      <c r="M343" t="s">
        <v>9</v>
      </c>
      <c r="O343" s="8" t="str">
        <f>+VLOOKUP(tblSalaries[[#This Row],[Years of Experience]],Categories!$A$14:$B$17,2)</f>
        <v>Under 5 years</v>
      </c>
    </row>
    <row r="344" spans="2:15" ht="15" customHeight="1" x14ac:dyDescent="0.25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s="8" t="str">
        <f>+VLOOKUP(tblSalaries[[#This Row],[clean Country]],tblCountries[#All],3,FALSE)</f>
        <v>Europe</v>
      </c>
      <c r="M344" t="s">
        <v>9</v>
      </c>
      <c r="O344" s="8" t="str">
        <f>+VLOOKUP(tblSalaries[[#This Row],[Years of Experience]],Categories!$A$14:$B$17,2)</f>
        <v>Under 5 years</v>
      </c>
    </row>
    <row r="345" spans="2:15" ht="15" customHeight="1" x14ac:dyDescent="0.25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s="8" t="str">
        <f>+VLOOKUP(tblSalaries[[#This Row],[clean Country]],tblCountries[#All],3,FALSE)</f>
        <v>South Asia</v>
      </c>
      <c r="M345" t="s">
        <v>9</v>
      </c>
      <c r="O345" s="8" t="str">
        <f>+VLOOKUP(tblSalaries[[#This Row],[Years of Experience]],Categories!$A$14:$B$17,2)</f>
        <v>Under 5 years</v>
      </c>
    </row>
    <row r="346" spans="2:15" ht="15" customHeight="1" x14ac:dyDescent="0.25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s="8" t="str">
        <f>+VLOOKUP(tblSalaries[[#This Row],[clean Country]],tblCountries[#All],3,FALSE)</f>
        <v>Central &amp; South America</v>
      </c>
      <c r="M346" t="s">
        <v>9</v>
      </c>
      <c r="O346" s="8" t="str">
        <f>+VLOOKUP(tblSalaries[[#This Row],[Years of Experience]],Categories!$A$14:$B$17,2)</f>
        <v>Under 5 years</v>
      </c>
    </row>
    <row r="347" spans="2:15" ht="15" customHeight="1" x14ac:dyDescent="0.25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s="8" t="str">
        <f>+VLOOKUP(tblSalaries[[#This Row],[clean Country]],tblCountries[#All],3,FALSE)</f>
        <v>North America</v>
      </c>
      <c r="M347" t="s">
        <v>9</v>
      </c>
      <c r="O347" s="8" t="str">
        <f>+VLOOKUP(tblSalaries[[#This Row],[Years of Experience]],Categories!$A$14:$B$17,2)</f>
        <v>Under 5 years</v>
      </c>
    </row>
    <row r="348" spans="2:15" ht="15" customHeight="1" x14ac:dyDescent="0.25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s="8" t="str">
        <f>+VLOOKUP(tblSalaries[[#This Row],[clean Country]],tblCountries[#All],3,FALSE)</f>
        <v>North America</v>
      </c>
      <c r="M348" t="s">
        <v>18</v>
      </c>
      <c r="O348" s="8" t="str">
        <f>+VLOOKUP(tblSalaries[[#This Row],[Years of Experience]],Categories!$A$14:$B$17,2)</f>
        <v>Under 5 years</v>
      </c>
    </row>
    <row r="349" spans="2:15" ht="15" customHeight="1" x14ac:dyDescent="0.25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s="8" t="str">
        <f>+VLOOKUP(tblSalaries[[#This Row],[clean Country]],tblCountries[#All],3,FALSE)</f>
        <v>North America</v>
      </c>
      <c r="M349" t="s">
        <v>9</v>
      </c>
      <c r="O349" s="8" t="str">
        <f>+VLOOKUP(tblSalaries[[#This Row],[Years of Experience]],Categories!$A$14:$B$17,2)</f>
        <v>Under 5 years</v>
      </c>
    </row>
    <row r="350" spans="2:15" ht="15" customHeight="1" x14ac:dyDescent="0.25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s="8" t="str">
        <f>+VLOOKUP(tblSalaries[[#This Row],[clean Country]],tblCountries[#All],3,FALSE)</f>
        <v>South Asia</v>
      </c>
      <c r="M350" t="s">
        <v>13</v>
      </c>
      <c r="O350" s="8" t="str">
        <f>+VLOOKUP(tblSalaries[[#This Row],[Years of Experience]],Categories!$A$14:$B$17,2)</f>
        <v>Under 5 years</v>
      </c>
    </row>
    <row r="351" spans="2:15" ht="15" customHeight="1" x14ac:dyDescent="0.25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s="8" t="str">
        <f>+VLOOKUP(tblSalaries[[#This Row],[clean Country]],tblCountries[#All],3,FALSE)</f>
        <v>North America</v>
      </c>
      <c r="M351" t="s">
        <v>18</v>
      </c>
      <c r="O351" s="8" t="str">
        <f>+VLOOKUP(tblSalaries[[#This Row],[Years of Experience]],Categories!$A$14:$B$17,2)</f>
        <v>Under 5 years</v>
      </c>
    </row>
    <row r="352" spans="2:15" ht="15" customHeight="1" x14ac:dyDescent="0.25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s="8" t="str">
        <f>+VLOOKUP(tblSalaries[[#This Row],[clean Country]],tblCountries[#All],3,FALSE)</f>
        <v>North America</v>
      </c>
      <c r="M352" t="s">
        <v>13</v>
      </c>
      <c r="O352" s="8" t="str">
        <f>+VLOOKUP(tblSalaries[[#This Row],[Years of Experience]],Categories!$A$14:$B$17,2)</f>
        <v>Under 5 years</v>
      </c>
    </row>
    <row r="353" spans="2:15" ht="15" customHeight="1" x14ac:dyDescent="0.25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s="8" t="str">
        <f>+VLOOKUP(tblSalaries[[#This Row],[clean Country]],tblCountries[#All],3,FALSE)</f>
        <v>North America</v>
      </c>
      <c r="M353" t="s">
        <v>18</v>
      </c>
      <c r="O353" s="8" t="str">
        <f>+VLOOKUP(tblSalaries[[#This Row],[Years of Experience]],Categories!$A$14:$B$17,2)</f>
        <v>Under 5 years</v>
      </c>
    </row>
    <row r="354" spans="2:15" ht="15" customHeight="1" x14ac:dyDescent="0.25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s="8" t="str">
        <f>+VLOOKUP(tblSalaries[[#This Row],[clean Country]],tblCountries[#All],3,FALSE)</f>
        <v>North America</v>
      </c>
      <c r="M354" t="s">
        <v>18</v>
      </c>
      <c r="O354" s="8" t="str">
        <f>+VLOOKUP(tblSalaries[[#This Row],[Years of Experience]],Categories!$A$14:$B$17,2)</f>
        <v>Under 5 years</v>
      </c>
    </row>
    <row r="355" spans="2:15" ht="15" customHeight="1" x14ac:dyDescent="0.25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s="8" t="str">
        <f>+VLOOKUP(tblSalaries[[#This Row],[clean Country]],tblCountries[#All],3,FALSE)</f>
        <v>North America</v>
      </c>
      <c r="M355" t="s">
        <v>9</v>
      </c>
      <c r="O355" s="8" t="str">
        <f>+VLOOKUP(tblSalaries[[#This Row],[Years of Experience]],Categories!$A$14:$B$17,2)</f>
        <v>Under 5 years</v>
      </c>
    </row>
    <row r="356" spans="2:15" ht="15" customHeight="1" x14ac:dyDescent="0.25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s="8" t="str">
        <f>+VLOOKUP(tblSalaries[[#This Row],[clean Country]],tblCountries[#All],3,FALSE)</f>
        <v>Europe</v>
      </c>
      <c r="M356" t="s">
        <v>186</v>
      </c>
      <c r="O356" s="8" t="str">
        <f>+VLOOKUP(tblSalaries[[#This Row],[Years of Experience]],Categories!$A$14:$B$17,2)</f>
        <v>Under 5 years</v>
      </c>
    </row>
    <row r="357" spans="2:15" ht="15" customHeight="1" x14ac:dyDescent="0.25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s="8" t="str">
        <f>+VLOOKUP(tblSalaries[[#This Row],[clean Country]],tblCountries[#All],3,FALSE)</f>
        <v>North America</v>
      </c>
      <c r="M357" t="s">
        <v>18</v>
      </c>
      <c r="O357" s="8" t="str">
        <f>+VLOOKUP(tblSalaries[[#This Row],[Years of Experience]],Categories!$A$14:$B$17,2)</f>
        <v>Under 5 years</v>
      </c>
    </row>
    <row r="358" spans="2:15" ht="15" customHeight="1" x14ac:dyDescent="0.25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s="8" t="str">
        <f>+VLOOKUP(tblSalaries[[#This Row],[clean Country]],tblCountries[#All],3,FALSE)</f>
        <v>North America</v>
      </c>
      <c r="M358" t="s">
        <v>13</v>
      </c>
      <c r="O358" s="8" t="str">
        <f>+VLOOKUP(tblSalaries[[#This Row],[Years of Experience]],Categories!$A$14:$B$17,2)</f>
        <v>Under 5 years</v>
      </c>
    </row>
    <row r="359" spans="2:15" ht="15" customHeight="1" x14ac:dyDescent="0.25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s="8" t="str">
        <f>+VLOOKUP(tblSalaries[[#This Row],[clean Country]],tblCountries[#All],3,FALSE)</f>
        <v>North America</v>
      </c>
      <c r="M359" t="s">
        <v>13</v>
      </c>
      <c r="O359" s="8" t="str">
        <f>+VLOOKUP(tblSalaries[[#This Row],[Years of Experience]],Categories!$A$14:$B$17,2)</f>
        <v>Under 5 years</v>
      </c>
    </row>
    <row r="360" spans="2:15" ht="15" customHeight="1" x14ac:dyDescent="0.25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s="8" t="str">
        <f>+VLOOKUP(tblSalaries[[#This Row],[clean Country]],tblCountries[#All],3,FALSE)</f>
        <v>South Asia</v>
      </c>
      <c r="M360" t="s">
        <v>9</v>
      </c>
      <c r="O360" s="8" t="str">
        <f>+VLOOKUP(tblSalaries[[#This Row],[Years of Experience]],Categories!$A$14:$B$17,2)</f>
        <v>Under 5 years</v>
      </c>
    </row>
    <row r="361" spans="2:15" ht="15" customHeight="1" x14ac:dyDescent="0.25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s="8" t="str">
        <f>+VLOOKUP(tblSalaries[[#This Row],[clean Country]],tblCountries[#All],3,FALSE)</f>
        <v>Europe</v>
      </c>
      <c r="M361" t="s">
        <v>25</v>
      </c>
      <c r="O361" s="8" t="str">
        <f>+VLOOKUP(tblSalaries[[#This Row],[Years of Experience]],Categories!$A$14:$B$17,2)</f>
        <v>Under 5 years</v>
      </c>
    </row>
    <row r="362" spans="2:15" ht="15" customHeight="1" x14ac:dyDescent="0.25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s="8" t="str">
        <f>+VLOOKUP(tblSalaries[[#This Row],[clean Country]],tblCountries[#All],3,FALSE)</f>
        <v>North America</v>
      </c>
      <c r="M362" t="s">
        <v>9</v>
      </c>
      <c r="O362" s="8" t="str">
        <f>+VLOOKUP(tblSalaries[[#This Row],[Years of Experience]],Categories!$A$14:$B$17,2)</f>
        <v>Under 5 years</v>
      </c>
    </row>
    <row r="363" spans="2:15" ht="15" customHeight="1" x14ac:dyDescent="0.25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s="8" t="str">
        <f>+VLOOKUP(tblSalaries[[#This Row],[clean Country]],tblCountries[#All],3,FALSE)</f>
        <v>Europe</v>
      </c>
      <c r="M363" t="s">
        <v>9</v>
      </c>
      <c r="O363" s="8" t="str">
        <f>+VLOOKUP(tblSalaries[[#This Row],[Years of Experience]],Categories!$A$14:$B$17,2)</f>
        <v>Under 5 years</v>
      </c>
    </row>
    <row r="364" spans="2:15" ht="15" customHeight="1" x14ac:dyDescent="0.25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s="8" t="str">
        <f>+VLOOKUP(tblSalaries[[#This Row],[clean Country]],tblCountries[#All],3,FALSE)</f>
        <v>North America</v>
      </c>
      <c r="M364" t="s">
        <v>9</v>
      </c>
      <c r="O364" s="8" t="str">
        <f>+VLOOKUP(tblSalaries[[#This Row],[Years of Experience]],Categories!$A$14:$B$17,2)</f>
        <v>Under 5 years</v>
      </c>
    </row>
    <row r="365" spans="2:15" ht="15" customHeight="1" x14ac:dyDescent="0.25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Brazil</v>
      </c>
      <c r="L365" s="8" t="str">
        <f>+VLOOKUP(tblSalaries[[#This Row],[clean Country]],tblCountries[#All],3,FALSE)</f>
        <v>Central &amp; South America</v>
      </c>
      <c r="M365" t="s">
        <v>13</v>
      </c>
      <c r="O365" s="8" t="str">
        <f>+VLOOKUP(tblSalaries[[#This Row],[Years of Experience]],Categories!$A$14:$B$17,2)</f>
        <v>Under 5 years</v>
      </c>
    </row>
    <row r="366" spans="2:15" ht="15" customHeight="1" x14ac:dyDescent="0.25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s="8" t="str">
        <f>+VLOOKUP(tblSalaries[[#This Row],[clean Country]],tblCountries[#All],3,FALSE)</f>
        <v>North America</v>
      </c>
      <c r="M366" t="s">
        <v>13</v>
      </c>
      <c r="O366" s="8" t="str">
        <f>+VLOOKUP(tblSalaries[[#This Row],[Years of Experience]],Categories!$A$14:$B$17,2)</f>
        <v>Under 5 years</v>
      </c>
    </row>
    <row r="367" spans="2:15" ht="15" customHeight="1" x14ac:dyDescent="0.25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s="8" t="str">
        <f>+VLOOKUP(tblSalaries[[#This Row],[clean Country]],tblCountries[#All],3,FALSE)</f>
        <v>North America</v>
      </c>
      <c r="M367" t="s">
        <v>18</v>
      </c>
      <c r="O367" s="8" t="str">
        <f>+VLOOKUP(tblSalaries[[#This Row],[Years of Experience]],Categories!$A$14:$B$17,2)</f>
        <v>Under 5 years</v>
      </c>
    </row>
    <row r="368" spans="2:15" ht="15" customHeight="1" x14ac:dyDescent="0.25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s="8" t="str">
        <f>+VLOOKUP(tblSalaries[[#This Row],[clean Country]],tblCountries[#All],3,FALSE)</f>
        <v>South Asia</v>
      </c>
      <c r="M368" t="s">
        <v>18</v>
      </c>
      <c r="O368" s="8" t="str">
        <f>+VLOOKUP(tblSalaries[[#This Row],[Years of Experience]],Categories!$A$14:$B$17,2)</f>
        <v>Under 5 years</v>
      </c>
    </row>
    <row r="369" spans="2:15" ht="15" customHeight="1" x14ac:dyDescent="0.25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s="8" t="str">
        <f>+VLOOKUP(tblSalaries[[#This Row],[clean Country]],tblCountries[#All],3,FALSE)</f>
        <v>South Asia</v>
      </c>
      <c r="M369" t="s">
        <v>25</v>
      </c>
      <c r="O369" s="8" t="str">
        <f>+VLOOKUP(tblSalaries[[#This Row],[Years of Experience]],Categories!$A$14:$B$17,2)</f>
        <v>Under 5 years</v>
      </c>
    </row>
    <row r="370" spans="2:15" ht="15" customHeight="1" x14ac:dyDescent="0.25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s="8" t="str">
        <f>+VLOOKUP(tblSalaries[[#This Row],[clean Country]],tblCountries[#All],3,FALSE)</f>
        <v>North America</v>
      </c>
      <c r="M370" t="s">
        <v>18</v>
      </c>
      <c r="O370" s="8" t="str">
        <f>+VLOOKUP(tblSalaries[[#This Row],[Years of Experience]],Categories!$A$14:$B$17,2)</f>
        <v>Under 5 years</v>
      </c>
    </row>
    <row r="371" spans="2:15" ht="15" customHeight="1" x14ac:dyDescent="0.25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s="8" t="str">
        <f>+VLOOKUP(tblSalaries[[#This Row],[clean Country]],tblCountries[#All],3,FALSE)</f>
        <v>Central &amp; South America</v>
      </c>
      <c r="M371" t="s">
        <v>13</v>
      </c>
      <c r="O371" s="8" t="str">
        <f>+VLOOKUP(tblSalaries[[#This Row],[Years of Experience]],Categories!$A$14:$B$17,2)</f>
        <v>Under 5 years</v>
      </c>
    </row>
    <row r="372" spans="2:15" ht="15" customHeight="1" x14ac:dyDescent="0.25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s="8" t="str">
        <f>+VLOOKUP(tblSalaries[[#This Row],[clean Country]],tblCountries[#All],3,FALSE)</f>
        <v>North America</v>
      </c>
      <c r="M372" t="s">
        <v>18</v>
      </c>
      <c r="O372" s="8" t="str">
        <f>+VLOOKUP(tblSalaries[[#This Row],[Years of Experience]],Categories!$A$14:$B$17,2)</f>
        <v>Under 5 years</v>
      </c>
    </row>
    <row r="373" spans="2:15" ht="15" customHeight="1" x14ac:dyDescent="0.25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s="8" t="str">
        <f>+VLOOKUP(tblSalaries[[#This Row],[clean Country]],tblCountries[#All],3,FALSE)</f>
        <v>South Asia</v>
      </c>
      <c r="M373" t="s">
        <v>9</v>
      </c>
      <c r="O373" s="8" t="str">
        <f>+VLOOKUP(tblSalaries[[#This Row],[Years of Experience]],Categories!$A$14:$B$17,2)</f>
        <v>Under 5 years</v>
      </c>
    </row>
    <row r="374" spans="2:15" ht="15" customHeight="1" x14ac:dyDescent="0.25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s="8" t="str">
        <f>+VLOOKUP(tblSalaries[[#This Row],[clean Country]],tblCountries[#All],3,FALSE)</f>
        <v>South Asia</v>
      </c>
      <c r="M374" t="s">
        <v>18</v>
      </c>
      <c r="O374" s="8" t="str">
        <f>+VLOOKUP(tblSalaries[[#This Row],[Years of Experience]],Categories!$A$14:$B$17,2)</f>
        <v>Under 5 years</v>
      </c>
    </row>
    <row r="375" spans="2:15" ht="15" customHeight="1" x14ac:dyDescent="0.25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s="8" t="str">
        <f>+VLOOKUP(tblSalaries[[#This Row],[clean Country]],tblCountries[#All],3,FALSE)</f>
        <v>North America</v>
      </c>
      <c r="M375" t="s">
        <v>9</v>
      </c>
      <c r="O375" s="8" t="str">
        <f>+VLOOKUP(tblSalaries[[#This Row],[Years of Experience]],Categories!$A$14:$B$17,2)</f>
        <v>Under 5 years</v>
      </c>
    </row>
    <row r="376" spans="2:15" ht="15" customHeight="1" x14ac:dyDescent="0.25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s="8" t="str">
        <f>+VLOOKUP(tblSalaries[[#This Row],[clean Country]],tblCountries[#All],3,FALSE)</f>
        <v>Europe</v>
      </c>
      <c r="M376" t="s">
        <v>18</v>
      </c>
      <c r="O376" s="8" t="str">
        <f>+VLOOKUP(tblSalaries[[#This Row],[Years of Experience]],Categories!$A$14:$B$17,2)</f>
        <v>Under 5 years</v>
      </c>
    </row>
    <row r="377" spans="2:15" ht="15" customHeight="1" x14ac:dyDescent="0.25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s="8" t="str">
        <f>+VLOOKUP(tblSalaries[[#This Row],[clean Country]],tblCountries[#All],3,FALSE)</f>
        <v>Europe</v>
      </c>
      <c r="M377" t="s">
        <v>18</v>
      </c>
      <c r="O377" s="8" t="str">
        <f>+VLOOKUP(tblSalaries[[#This Row],[Years of Experience]],Categories!$A$14:$B$17,2)</f>
        <v>Under 5 years</v>
      </c>
    </row>
    <row r="378" spans="2:15" ht="15" customHeight="1" x14ac:dyDescent="0.25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s="8" t="str">
        <f>+VLOOKUP(tblSalaries[[#This Row],[clean Country]],tblCountries[#All],3,FALSE)</f>
        <v>North America</v>
      </c>
      <c r="M378" t="s">
        <v>13</v>
      </c>
      <c r="O378" s="8" t="str">
        <f>+VLOOKUP(tblSalaries[[#This Row],[Years of Experience]],Categories!$A$14:$B$17,2)</f>
        <v>Under 5 years</v>
      </c>
    </row>
    <row r="379" spans="2:15" ht="15" customHeight="1" x14ac:dyDescent="0.25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s="8" t="str">
        <f>+VLOOKUP(tblSalaries[[#This Row],[clean Country]],tblCountries[#All],3,FALSE)</f>
        <v>South Asia</v>
      </c>
      <c r="M379" t="s">
        <v>9</v>
      </c>
      <c r="O379" s="8" t="str">
        <f>+VLOOKUP(tblSalaries[[#This Row],[Years of Experience]],Categories!$A$14:$B$17,2)</f>
        <v>Under 5 years</v>
      </c>
    </row>
    <row r="380" spans="2:15" ht="15" customHeight="1" x14ac:dyDescent="0.25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s="8" t="str">
        <f>+VLOOKUP(tblSalaries[[#This Row],[clean Country]],tblCountries[#All],3,FALSE)</f>
        <v>North America</v>
      </c>
      <c r="M380" t="s">
        <v>25</v>
      </c>
      <c r="O380" s="8" t="str">
        <f>+VLOOKUP(tblSalaries[[#This Row],[Years of Experience]],Categories!$A$14:$B$17,2)</f>
        <v>Under 5 years</v>
      </c>
    </row>
    <row r="381" spans="2:15" ht="15" customHeight="1" x14ac:dyDescent="0.25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s="8" t="str">
        <f>+VLOOKUP(tblSalaries[[#This Row],[clean Country]],tblCountries[#All],3,FALSE)</f>
        <v>North America</v>
      </c>
      <c r="M381" t="s">
        <v>9</v>
      </c>
      <c r="O381" s="8" t="str">
        <f>+VLOOKUP(tblSalaries[[#This Row],[Years of Experience]],Categories!$A$14:$B$17,2)</f>
        <v>Under 5 years</v>
      </c>
    </row>
    <row r="382" spans="2:15" ht="15" customHeight="1" x14ac:dyDescent="0.25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s="8" t="str">
        <f>+VLOOKUP(tblSalaries[[#This Row],[clean Country]],tblCountries[#All],3,FALSE)</f>
        <v>Europe</v>
      </c>
      <c r="M382" t="s">
        <v>18</v>
      </c>
      <c r="O382" s="8" t="str">
        <f>+VLOOKUP(tblSalaries[[#This Row],[Years of Experience]],Categories!$A$14:$B$17,2)</f>
        <v>Under 5 years</v>
      </c>
    </row>
    <row r="383" spans="2:15" ht="15" customHeight="1" x14ac:dyDescent="0.25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s="8" t="str">
        <f>+VLOOKUP(tblSalaries[[#This Row],[clean Country]],tblCountries[#All],3,FALSE)</f>
        <v>South Asia</v>
      </c>
      <c r="M383" t="s">
        <v>25</v>
      </c>
      <c r="O383" s="8" t="str">
        <f>+VLOOKUP(tblSalaries[[#This Row],[Years of Experience]],Categories!$A$14:$B$17,2)</f>
        <v>Under 5 years</v>
      </c>
    </row>
    <row r="384" spans="2:15" ht="15" customHeight="1" x14ac:dyDescent="0.25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s="8" t="str">
        <f>+VLOOKUP(tblSalaries[[#This Row],[clean Country]],tblCountries[#All],3,FALSE)</f>
        <v>Europe</v>
      </c>
      <c r="M384" t="s">
        <v>18</v>
      </c>
      <c r="O384" s="8" t="str">
        <f>+VLOOKUP(tblSalaries[[#This Row],[Years of Experience]],Categories!$A$14:$B$17,2)</f>
        <v>Under 5 years</v>
      </c>
    </row>
    <row r="385" spans="2:15" ht="15" customHeight="1" x14ac:dyDescent="0.25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s="8" t="str">
        <f>+VLOOKUP(tblSalaries[[#This Row],[clean Country]],tblCountries[#All],3,FALSE)</f>
        <v>North America</v>
      </c>
      <c r="M385" t="s">
        <v>18</v>
      </c>
      <c r="O385" s="8" t="str">
        <f>+VLOOKUP(tblSalaries[[#This Row],[Years of Experience]],Categories!$A$14:$B$17,2)</f>
        <v>Under 5 years</v>
      </c>
    </row>
    <row r="386" spans="2:15" ht="15" customHeight="1" x14ac:dyDescent="0.25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s="8" t="str">
        <f>+VLOOKUP(tblSalaries[[#This Row],[clean Country]],tblCountries[#All],3,FALSE)</f>
        <v>North America</v>
      </c>
      <c r="M386" t="s">
        <v>18</v>
      </c>
      <c r="O386" s="8" t="str">
        <f>+VLOOKUP(tblSalaries[[#This Row],[Years of Experience]],Categories!$A$14:$B$17,2)</f>
        <v>Under 5 years</v>
      </c>
    </row>
    <row r="387" spans="2:15" ht="15" customHeight="1" x14ac:dyDescent="0.25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s="8" t="str">
        <f>+VLOOKUP(tblSalaries[[#This Row],[clean Country]],tblCountries[#All],3,FALSE)</f>
        <v>North America</v>
      </c>
      <c r="M387" t="s">
        <v>9</v>
      </c>
      <c r="O387" s="8" t="str">
        <f>+VLOOKUP(tblSalaries[[#This Row],[Years of Experience]],Categories!$A$14:$B$17,2)</f>
        <v>Under 5 years</v>
      </c>
    </row>
    <row r="388" spans="2:15" ht="15" customHeight="1" x14ac:dyDescent="0.25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s="8" t="str">
        <f>+VLOOKUP(tblSalaries[[#This Row],[clean Country]],tblCountries[#All],3,FALSE)</f>
        <v>Africa</v>
      </c>
      <c r="M388" t="s">
        <v>9</v>
      </c>
      <c r="O388" s="8" t="str">
        <f>+VLOOKUP(tblSalaries[[#This Row],[Years of Experience]],Categories!$A$14:$B$17,2)</f>
        <v>Under 5 years</v>
      </c>
    </row>
    <row r="389" spans="2:15" ht="15" customHeight="1" x14ac:dyDescent="0.25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s="8" t="str">
        <f>+VLOOKUP(tblSalaries[[#This Row],[clean Country]],tblCountries[#All],3,FALSE)</f>
        <v>North America</v>
      </c>
      <c r="M389" t="s">
        <v>18</v>
      </c>
      <c r="O389" s="8" t="str">
        <f>+VLOOKUP(tblSalaries[[#This Row],[Years of Experience]],Categories!$A$14:$B$17,2)</f>
        <v>Under 5 years</v>
      </c>
    </row>
    <row r="390" spans="2:15" ht="15" customHeight="1" x14ac:dyDescent="0.25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s="8" t="str">
        <f>+VLOOKUP(tblSalaries[[#This Row],[clean Country]],tblCountries[#All],3,FALSE)</f>
        <v>South Asia</v>
      </c>
      <c r="M390" t="s">
        <v>25</v>
      </c>
      <c r="O390" s="8" t="str">
        <f>+VLOOKUP(tblSalaries[[#This Row],[Years of Experience]],Categories!$A$14:$B$17,2)</f>
        <v>Under 5 years</v>
      </c>
    </row>
    <row r="391" spans="2:15" ht="15" customHeight="1" x14ac:dyDescent="0.25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s="8" t="str">
        <f>+VLOOKUP(tblSalaries[[#This Row],[clean Country]],tblCountries[#All],3,FALSE)</f>
        <v>Europe</v>
      </c>
      <c r="M391" t="s">
        <v>9</v>
      </c>
      <c r="O391" s="8" t="str">
        <f>+VLOOKUP(tblSalaries[[#This Row],[Years of Experience]],Categories!$A$14:$B$17,2)</f>
        <v>Under 5 years</v>
      </c>
    </row>
    <row r="392" spans="2:15" ht="15" customHeight="1" x14ac:dyDescent="0.25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s="8" t="str">
        <f>+VLOOKUP(tblSalaries[[#This Row],[clean Country]],tblCountries[#All],3,FALSE)</f>
        <v>North America</v>
      </c>
      <c r="M392" t="s">
        <v>13</v>
      </c>
      <c r="O392" s="8" t="str">
        <f>+VLOOKUP(tblSalaries[[#This Row],[Years of Experience]],Categories!$A$14:$B$17,2)</f>
        <v>Under 5 years</v>
      </c>
    </row>
    <row r="393" spans="2:15" ht="15" customHeight="1" x14ac:dyDescent="0.25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s="8" t="str">
        <f>+VLOOKUP(tblSalaries[[#This Row],[clean Country]],tblCountries[#All],3,FALSE)</f>
        <v>North America</v>
      </c>
      <c r="M393" t="s">
        <v>9</v>
      </c>
      <c r="O393" s="8" t="str">
        <f>+VLOOKUP(tblSalaries[[#This Row],[Years of Experience]],Categories!$A$14:$B$17,2)</f>
        <v>Under 5 years</v>
      </c>
    </row>
    <row r="394" spans="2:15" ht="15" customHeight="1" x14ac:dyDescent="0.25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s="8" t="str">
        <f>+VLOOKUP(tblSalaries[[#This Row],[clean Country]],tblCountries[#All],3,FALSE)</f>
        <v>North America</v>
      </c>
      <c r="M394" t="s">
        <v>13</v>
      </c>
      <c r="O394" s="8" t="str">
        <f>+VLOOKUP(tblSalaries[[#This Row],[Years of Experience]],Categories!$A$14:$B$17,2)</f>
        <v>Under 5 years</v>
      </c>
    </row>
    <row r="395" spans="2:15" ht="15" customHeight="1" x14ac:dyDescent="0.25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s="8" t="str">
        <f>+VLOOKUP(tblSalaries[[#This Row],[clean Country]],tblCountries[#All],3,FALSE)</f>
        <v>South Asia</v>
      </c>
      <c r="M395" t="s">
        <v>18</v>
      </c>
      <c r="O395" s="8" t="str">
        <f>+VLOOKUP(tblSalaries[[#This Row],[Years of Experience]],Categories!$A$14:$B$17,2)</f>
        <v>Under 5 years</v>
      </c>
    </row>
    <row r="396" spans="2:15" ht="15" customHeight="1" x14ac:dyDescent="0.25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s="8" t="str">
        <f>+VLOOKUP(tblSalaries[[#This Row],[clean Country]],tblCountries[#All],3,FALSE)</f>
        <v>North America</v>
      </c>
      <c r="M396" t="s">
        <v>18</v>
      </c>
      <c r="O396" s="8" t="str">
        <f>+VLOOKUP(tblSalaries[[#This Row],[Years of Experience]],Categories!$A$14:$B$17,2)</f>
        <v>Under 5 years</v>
      </c>
    </row>
    <row r="397" spans="2:15" ht="15" customHeight="1" x14ac:dyDescent="0.25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s="8" t="str">
        <f>+VLOOKUP(tblSalaries[[#This Row],[clean Country]],tblCountries[#All],3,FALSE)</f>
        <v>North America</v>
      </c>
      <c r="M397" t="s">
        <v>9</v>
      </c>
      <c r="O397" s="8" t="str">
        <f>+VLOOKUP(tblSalaries[[#This Row],[Years of Experience]],Categories!$A$14:$B$17,2)</f>
        <v>Under 5 years</v>
      </c>
    </row>
    <row r="398" spans="2:15" ht="15" customHeight="1" x14ac:dyDescent="0.25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s="8" t="str">
        <f>+VLOOKUP(tblSalaries[[#This Row],[clean Country]],tblCountries[#All],3,FALSE)</f>
        <v>North America</v>
      </c>
      <c r="M398" t="s">
        <v>18</v>
      </c>
      <c r="O398" s="8" t="str">
        <f>+VLOOKUP(tblSalaries[[#This Row],[Years of Experience]],Categories!$A$14:$B$17,2)</f>
        <v>Under 5 years</v>
      </c>
    </row>
    <row r="399" spans="2:15" ht="15" customHeight="1" x14ac:dyDescent="0.25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s="8" t="str">
        <f>+VLOOKUP(tblSalaries[[#This Row],[clean Country]],tblCountries[#All],3,FALSE)</f>
        <v>South Asia</v>
      </c>
      <c r="M399" t="s">
        <v>18</v>
      </c>
      <c r="O399" s="8" t="str">
        <f>+VLOOKUP(tblSalaries[[#This Row],[Years of Experience]],Categories!$A$14:$B$17,2)</f>
        <v>Under 5 years</v>
      </c>
    </row>
    <row r="400" spans="2:15" ht="15" customHeight="1" x14ac:dyDescent="0.25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s="8" t="str">
        <f>+VLOOKUP(tblSalaries[[#This Row],[clean Country]],tblCountries[#All],3,FALSE)</f>
        <v>North America</v>
      </c>
      <c r="M400" t="s">
        <v>9</v>
      </c>
      <c r="O400" s="8" t="str">
        <f>+VLOOKUP(tblSalaries[[#This Row],[Years of Experience]],Categories!$A$14:$B$17,2)</f>
        <v>Under 5 years</v>
      </c>
    </row>
    <row r="401" spans="2:15" ht="15" customHeight="1" x14ac:dyDescent="0.25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s="8" t="str">
        <f>+VLOOKUP(tblSalaries[[#This Row],[clean Country]],tblCountries[#All],3,FALSE)</f>
        <v>North America</v>
      </c>
      <c r="M401" t="s">
        <v>9</v>
      </c>
      <c r="O401" s="8" t="str">
        <f>+VLOOKUP(tblSalaries[[#This Row],[Years of Experience]],Categories!$A$14:$B$17,2)</f>
        <v>Under 5 years</v>
      </c>
    </row>
    <row r="402" spans="2:15" ht="15" customHeight="1" x14ac:dyDescent="0.25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s="8" t="str">
        <f>+VLOOKUP(tblSalaries[[#This Row],[clean Country]],tblCountries[#All],3,FALSE)</f>
        <v>North America</v>
      </c>
      <c r="M402" t="s">
        <v>9</v>
      </c>
      <c r="O402" s="8" t="str">
        <f>+VLOOKUP(tblSalaries[[#This Row],[Years of Experience]],Categories!$A$14:$B$17,2)</f>
        <v>Under 5 years</v>
      </c>
    </row>
    <row r="403" spans="2:15" ht="15" customHeight="1" x14ac:dyDescent="0.25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s="8" t="str">
        <f>+VLOOKUP(tblSalaries[[#This Row],[clean Country]],tblCountries[#All],3,FALSE)</f>
        <v>South Asia</v>
      </c>
      <c r="M403" t="s">
        <v>25</v>
      </c>
      <c r="O403" s="8" t="str">
        <f>+VLOOKUP(tblSalaries[[#This Row],[Years of Experience]],Categories!$A$14:$B$17,2)</f>
        <v>Under 5 years</v>
      </c>
    </row>
    <row r="404" spans="2:15" ht="15" customHeight="1" x14ac:dyDescent="0.25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s="8" t="str">
        <f>+VLOOKUP(tblSalaries[[#This Row],[clean Country]],tblCountries[#All],3,FALSE)</f>
        <v>South Asia</v>
      </c>
      <c r="M404" t="s">
        <v>9</v>
      </c>
      <c r="O404" s="8" t="str">
        <f>+VLOOKUP(tblSalaries[[#This Row],[Years of Experience]],Categories!$A$14:$B$17,2)</f>
        <v>Under 5 years</v>
      </c>
    </row>
    <row r="405" spans="2:15" ht="15" customHeight="1" x14ac:dyDescent="0.25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s="8" t="str">
        <f>+VLOOKUP(tblSalaries[[#This Row],[clean Country]],tblCountries[#All],3,FALSE)</f>
        <v>Central Asia &amp; Middle East</v>
      </c>
      <c r="M405" t="s">
        <v>18</v>
      </c>
      <c r="O405" s="8" t="str">
        <f>+VLOOKUP(tblSalaries[[#This Row],[Years of Experience]],Categories!$A$14:$B$17,2)</f>
        <v>Under 5 years</v>
      </c>
    </row>
    <row r="406" spans="2:15" ht="15" customHeight="1" x14ac:dyDescent="0.25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s="8" t="str">
        <f>+VLOOKUP(tblSalaries[[#This Row],[clean Country]],tblCountries[#All],3,FALSE)</f>
        <v>Europe</v>
      </c>
      <c r="M406" t="s">
        <v>9</v>
      </c>
      <c r="O406" s="8" t="str">
        <f>+VLOOKUP(tblSalaries[[#This Row],[Years of Experience]],Categories!$A$14:$B$17,2)</f>
        <v>Under 5 years</v>
      </c>
    </row>
    <row r="407" spans="2:15" ht="15" customHeight="1" x14ac:dyDescent="0.25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s="8" t="str">
        <f>+VLOOKUP(tblSalaries[[#This Row],[clean Country]],tblCountries[#All],3,FALSE)</f>
        <v>North America</v>
      </c>
      <c r="M407" t="s">
        <v>9</v>
      </c>
      <c r="O407" s="8" t="str">
        <f>+VLOOKUP(tblSalaries[[#This Row],[Years of Experience]],Categories!$A$14:$B$17,2)</f>
        <v>Under 5 years</v>
      </c>
    </row>
    <row r="408" spans="2:15" ht="15" customHeight="1" x14ac:dyDescent="0.25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s="8" t="str">
        <f>+VLOOKUP(tblSalaries[[#This Row],[clean Country]],tblCountries[#All],3,FALSE)</f>
        <v>Europe</v>
      </c>
      <c r="M408" t="s">
        <v>13</v>
      </c>
      <c r="O408" s="8" t="str">
        <f>+VLOOKUP(tblSalaries[[#This Row],[Years of Experience]],Categories!$A$14:$B$17,2)</f>
        <v>Under 5 years</v>
      </c>
    </row>
    <row r="409" spans="2:15" ht="15" customHeight="1" x14ac:dyDescent="0.25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s="8" t="str">
        <f>+VLOOKUP(tblSalaries[[#This Row],[clean Country]],tblCountries[#All],3,FALSE)</f>
        <v>Central &amp; South America</v>
      </c>
      <c r="M409" t="s">
        <v>13</v>
      </c>
      <c r="O409" s="8" t="str">
        <f>+VLOOKUP(tblSalaries[[#This Row],[Years of Experience]],Categories!$A$14:$B$17,2)</f>
        <v>Under 5 years</v>
      </c>
    </row>
    <row r="410" spans="2:15" ht="15" customHeight="1" x14ac:dyDescent="0.25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s="8" t="str">
        <f>+VLOOKUP(tblSalaries[[#This Row],[clean Country]],tblCountries[#All],3,FALSE)</f>
        <v>North America</v>
      </c>
      <c r="M410" t="s">
        <v>9</v>
      </c>
      <c r="O410" s="8" t="str">
        <f>+VLOOKUP(tblSalaries[[#This Row],[Years of Experience]],Categories!$A$14:$B$17,2)</f>
        <v>Under 5 years</v>
      </c>
    </row>
    <row r="411" spans="2:15" ht="15" customHeight="1" x14ac:dyDescent="0.25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s="8" t="str">
        <f>+VLOOKUP(tblSalaries[[#This Row],[clean Country]],tblCountries[#All],3,FALSE)</f>
        <v>North America</v>
      </c>
      <c r="M411" t="s">
        <v>9</v>
      </c>
      <c r="O411" s="8" t="str">
        <f>+VLOOKUP(tblSalaries[[#This Row],[Years of Experience]],Categories!$A$14:$B$17,2)</f>
        <v>Under 5 years</v>
      </c>
    </row>
    <row r="412" spans="2:15" ht="15" customHeight="1" x14ac:dyDescent="0.25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s="8" t="str">
        <f>+VLOOKUP(tblSalaries[[#This Row],[clean Country]],tblCountries[#All],3,FALSE)</f>
        <v>North America</v>
      </c>
      <c r="M412" t="s">
        <v>13</v>
      </c>
      <c r="O412" s="8" t="str">
        <f>+VLOOKUP(tblSalaries[[#This Row],[Years of Experience]],Categories!$A$14:$B$17,2)</f>
        <v>Under 5 years</v>
      </c>
    </row>
    <row r="413" spans="2:15" ht="15" customHeight="1" x14ac:dyDescent="0.25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s="8" t="str">
        <f>+VLOOKUP(tblSalaries[[#This Row],[clean Country]],tblCountries[#All],3,FALSE)</f>
        <v>Europe</v>
      </c>
      <c r="M413" t="s">
        <v>9</v>
      </c>
      <c r="O413" s="8" t="str">
        <f>+VLOOKUP(tblSalaries[[#This Row],[Years of Experience]],Categories!$A$14:$B$17,2)</f>
        <v>Under 5 years</v>
      </c>
    </row>
    <row r="414" spans="2:15" ht="15" customHeight="1" x14ac:dyDescent="0.25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s="8" t="str">
        <f>+VLOOKUP(tblSalaries[[#This Row],[clean Country]],tblCountries[#All],3,FALSE)</f>
        <v>North America</v>
      </c>
      <c r="M414" t="s">
        <v>13</v>
      </c>
      <c r="O414" s="8" t="str">
        <f>+VLOOKUP(tblSalaries[[#This Row],[Years of Experience]],Categories!$A$14:$B$17,2)</f>
        <v>Under 5 years</v>
      </c>
    </row>
    <row r="415" spans="2:15" ht="15" customHeight="1" x14ac:dyDescent="0.25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s="8" t="str">
        <f>+VLOOKUP(tblSalaries[[#This Row],[clean Country]],tblCountries[#All],3,FALSE)</f>
        <v>North America</v>
      </c>
      <c r="M415" t="s">
        <v>18</v>
      </c>
      <c r="O415" s="8" t="str">
        <f>+VLOOKUP(tblSalaries[[#This Row],[Years of Experience]],Categories!$A$14:$B$17,2)</f>
        <v>Under 5 years</v>
      </c>
    </row>
    <row r="416" spans="2:15" ht="15" customHeight="1" x14ac:dyDescent="0.25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s="8" t="str">
        <f>+VLOOKUP(tblSalaries[[#This Row],[clean Country]],tblCountries[#All],3,FALSE)</f>
        <v>Europe</v>
      </c>
      <c r="M416" t="s">
        <v>25</v>
      </c>
      <c r="O416" s="8" t="str">
        <f>+VLOOKUP(tblSalaries[[#This Row],[Years of Experience]],Categories!$A$14:$B$17,2)</f>
        <v>Under 5 years</v>
      </c>
    </row>
    <row r="417" spans="2:15" ht="15" customHeight="1" x14ac:dyDescent="0.25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s="8" t="str">
        <f>+VLOOKUP(tblSalaries[[#This Row],[clean Country]],tblCountries[#All],3,FALSE)</f>
        <v>South Asia</v>
      </c>
      <c r="M417" t="s">
        <v>25</v>
      </c>
      <c r="O417" s="8" t="str">
        <f>+VLOOKUP(tblSalaries[[#This Row],[Years of Experience]],Categories!$A$14:$B$17,2)</f>
        <v>Under 5 years</v>
      </c>
    </row>
    <row r="418" spans="2:15" ht="15" customHeight="1" x14ac:dyDescent="0.25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s="8" t="str">
        <f>+VLOOKUP(tblSalaries[[#This Row],[clean Country]],tblCountries[#All],3,FALSE)</f>
        <v>North America</v>
      </c>
      <c r="M418" t="s">
        <v>9</v>
      </c>
      <c r="O418" s="8" t="str">
        <f>+VLOOKUP(tblSalaries[[#This Row],[Years of Experience]],Categories!$A$14:$B$17,2)</f>
        <v>Under 5 years</v>
      </c>
    </row>
    <row r="419" spans="2:15" ht="15" customHeight="1" x14ac:dyDescent="0.25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s="8" t="str">
        <f>+VLOOKUP(tblSalaries[[#This Row],[clean Country]],tblCountries[#All],3,FALSE)</f>
        <v>North America</v>
      </c>
      <c r="M419" t="s">
        <v>13</v>
      </c>
      <c r="O419" s="8" t="str">
        <f>+VLOOKUP(tblSalaries[[#This Row],[Years of Experience]],Categories!$A$14:$B$17,2)</f>
        <v>Under 5 years</v>
      </c>
    </row>
    <row r="420" spans="2:15" ht="15" customHeight="1" x14ac:dyDescent="0.25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s="8" t="str">
        <f>+VLOOKUP(tblSalaries[[#This Row],[clean Country]],tblCountries[#All],3,FALSE)</f>
        <v>Europe</v>
      </c>
      <c r="M420" t="s">
        <v>18</v>
      </c>
      <c r="O420" s="8" t="str">
        <f>+VLOOKUP(tblSalaries[[#This Row],[Years of Experience]],Categories!$A$14:$B$17,2)</f>
        <v>Under 5 years</v>
      </c>
    </row>
    <row r="421" spans="2:15" ht="15" customHeight="1" x14ac:dyDescent="0.25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s="8" t="str">
        <f>+VLOOKUP(tblSalaries[[#This Row],[clean Country]],tblCountries[#All],3,FALSE)</f>
        <v>Central Asia &amp; Middle East</v>
      </c>
      <c r="M421" t="s">
        <v>18</v>
      </c>
      <c r="O421" s="8" t="str">
        <f>+VLOOKUP(tblSalaries[[#This Row],[Years of Experience]],Categories!$A$14:$B$17,2)</f>
        <v>Under 5 years</v>
      </c>
    </row>
    <row r="422" spans="2:15" ht="15" customHeight="1" x14ac:dyDescent="0.25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s="8" t="str">
        <f>+VLOOKUP(tblSalaries[[#This Row],[clean Country]],tblCountries[#All],3,FALSE)</f>
        <v>North America</v>
      </c>
      <c r="M422" t="s">
        <v>13</v>
      </c>
      <c r="O422" s="8" t="str">
        <f>+VLOOKUP(tblSalaries[[#This Row],[Years of Experience]],Categories!$A$14:$B$17,2)</f>
        <v>Under 5 years</v>
      </c>
    </row>
    <row r="423" spans="2:15" ht="15" customHeight="1" x14ac:dyDescent="0.25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s="8" t="str">
        <f>+VLOOKUP(tblSalaries[[#This Row],[clean Country]],tblCountries[#All],3,FALSE)</f>
        <v>Europe</v>
      </c>
      <c r="M423" t="s">
        <v>13</v>
      </c>
      <c r="O423" s="8" t="str">
        <f>+VLOOKUP(tblSalaries[[#This Row],[Years of Experience]],Categories!$A$14:$B$17,2)</f>
        <v>Under 5 years</v>
      </c>
    </row>
    <row r="424" spans="2:15" ht="15" customHeight="1" x14ac:dyDescent="0.25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s="8" t="str">
        <f>+VLOOKUP(tblSalaries[[#This Row],[clean Country]],tblCountries[#All],3,FALSE)</f>
        <v>South Asia</v>
      </c>
      <c r="M424" t="s">
        <v>13</v>
      </c>
      <c r="O424" s="8" t="str">
        <f>+VLOOKUP(tblSalaries[[#This Row],[Years of Experience]],Categories!$A$14:$B$17,2)</f>
        <v>Under 5 years</v>
      </c>
    </row>
    <row r="425" spans="2:15" ht="15" customHeight="1" x14ac:dyDescent="0.25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s="8" t="str">
        <f>+VLOOKUP(tblSalaries[[#This Row],[clean Country]],tblCountries[#All],3,FALSE)</f>
        <v>North America</v>
      </c>
      <c r="M425" t="s">
        <v>18</v>
      </c>
      <c r="O425" s="8" t="str">
        <f>+VLOOKUP(tblSalaries[[#This Row],[Years of Experience]],Categories!$A$14:$B$17,2)</f>
        <v>Under 5 years</v>
      </c>
    </row>
    <row r="426" spans="2:15" ht="15" customHeight="1" x14ac:dyDescent="0.25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s="8" t="str">
        <f>+VLOOKUP(tblSalaries[[#This Row],[clean Country]],tblCountries[#All],3,FALSE)</f>
        <v>Europe</v>
      </c>
      <c r="M426" t="s">
        <v>25</v>
      </c>
      <c r="O426" s="8" t="str">
        <f>+VLOOKUP(tblSalaries[[#This Row],[Years of Experience]],Categories!$A$14:$B$17,2)</f>
        <v>Under 5 years</v>
      </c>
    </row>
    <row r="427" spans="2:15" ht="15" customHeight="1" x14ac:dyDescent="0.25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s="8" t="str">
        <f>+VLOOKUP(tblSalaries[[#This Row],[clean Country]],tblCountries[#All],3,FALSE)</f>
        <v>North America</v>
      </c>
      <c r="M427" t="s">
        <v>25</v>
      </c>
      <c r="O427" s="8" t="str">
        <f>+VLOOKUP(tblSalaries[[#This Row],[Years of Experience]],Categories!$A$14:$B$17,2)</f>
        <v>Under 5 years</v>
      </c>
    </row>
    <row r="428" spans="2:15" ht="15" customHeight="1" x14ac:dyDescent="0.25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s="8" t="str">
        <f>+VLOOKUP(tblSalaries[[#This Row],[clean Country]],tblCountries[#All],3,FALSE)</f>
        <v>North America</v>
      </c>
      <c r="M428" t="s">
        <v>9</v>
      </c>
      <c r="O428" s="8" t="str">
        <f>+VLOOKUP(tblSalaries[[#This Row],[Years of Experience]],Categories!$A$14:$B$17,2)</f>
        <v>Under 5 years</v>
      </c>
    </row>
    <row r="429" spans="2:15" ht="15" customHeight="1" x14ac:dyDescent="0.25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s="8" t="str">
        <f>+VLOOKUP(tblSalaries[[#This Row],[clean Country]],tblCountries[#All],3,FALSE)</f>
        <v>North America</v>
      </c>
      <c r="M429" t="s">
        <v>18</v>
      </c>
      <c r="O429" s="8" t="str">
        <f>+VLOOKUP(tblSalaries[[#This Row],[Years of Experience]],Categories!$A$14:$B$17,2)</f>
        <v>Under 5 years</v>
      </c>
    </row>
    <row r="430" spans="2:15" ht="15" customHeight="1" x14ac:dyDescent="0.25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s="8" t="str">
        <f>+VLOOKUP(tblSalaries[[#This Row],[clean Country]],tblCountries[#All],3,FALSE)</f>
        <v>Europe</v>
      </c>
      <c r="M430" t="s">
        <v>18</v>
      </c>
      <c r="O430" s="8" t="str">
        <f>+VLOOKUP(tblSalaries[[#This Row],[Years of Experience]],Categories!$A$14:$B$17,2)</f>
        <v>Under 5 years</v>
      </c>
    </row>
    <row r="431" spans="2:15" ht="15" customHeight="1" x14ac:dyDescent="0.25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s="8" t="str">
        <f>+VLOOKUP(tblSalaries[[#This Row],[clean Country]],tblCountries[#All],3,FALSE)</f>
        <v>Central &amp; South America</v>
      </c>
      <c r="M431" t="s">
        <v>13</v>
      </c>
      <c r="O431" s="8" t="str">
        <f>+VLOOKUP(tblSalaries[[#This Row],[Years of Experience]],Categories!$A$14:$B$17,2)</f>
        <v>Under 5 years</v>
      </c>
    </row>
    <row r="432" spans="2:15" ht="15" customHeight="1" x14ac:dyDescent="0.25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s="8" t="str">
        <f>+VLOOKUP(tblSalaries[[#This Row],[clean Country]],tblCountries[#All],3,FALSE)</f>
        <v>North America</v>
      </c>
      <c r="M432" t="s">
        <v>25</v>
      </c>
      <c r="O432" s="8" t="str">
        <f>+VLOOKUP(tblSalaries[[#This Row],[Years of Experience]],Categories!$A$14:$B$17,2)</f>
        <v>Under 5 years</v>
      </c>
    </row>
    <row r="433" spans="2:15" ht="15" customHeight="1" x14ac:dyDescent="0.25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s="8" t="str">
        <f>+VLOOKUP(tblSalaries[[#This Row],[clean Country]],tblCountries[#All],3,FALSE)</f>
        <v>Central &amp; South America</v>
      </c>
      <c r="M433" t="s">
        <v>25</v>
      </c>
      <c r="O433" s="8" t="str">
        <f>+VLOOKUP(tblSalaries[[#This Row],[Years of Experience]],Categories!$A$14:$B$17,2)</f>
        <v>Under 5 years</v>
      </c>
    </row>
    <row r="434" spans="2:15" ht="15" customHeight="1" x14ac:dyDescent="0.25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s="8" t="str">
        <f>+VLOOKUP(tblSalaries[[#This Row],[clean Country]],tblCountries[#All],3,FALSE)</f>
        <v>North America</v>
      </c>
      <c r="M434" t="s">
        <v>9</v>
      </c>
      <c r="O434" s="8" t="str">
        <f>+VLOOKUP(tblSalaries[[#This Row],[Years of Experience]],Categories!$A$14:$B$17,2)</f>
        <v>Under 5 years</v>
      </c>
    </row>
    <row r="435" spans="2:15" ht="15" customHeight="1" x14ac:dyDescent="0.25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s="8" t="str">
        <f>+VLOOKUP(tblSalaries[[#This Row],[clean Country]],tblCountries[#All],3,FALSE)</f>
        <v>North America</v>
      </c>
      <c r="M435" t="s">
        <v>18</v>
      </c>
      <c r="O435" s="8" t="str">
        <f>+VLOOKUP(tblSalaries[[#This Row],[Years of Experience]],Categories!$A$14:$B$17,2)</f>
        <v>Under 5 years</v>
      </c>
    </row>
    <row r="436" spans="2:15" ht="15" customHeight="1" x14ac:dyDescent="0.25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s="8" t="str">
        <f>+VLOOKUP(tblSalaries[[#This Row],[clean Country]],tblCountries[#All],3,FALSE)</f>
        <v>North America</v>
      </c>
      <c r="M436" t="s">
        <v>9</v>
      </c>
      <c r="O436" s="8" t="str">
        <f>+VLOOKUP(tblSalaries[[#This Row],[Years of Experience]],Categories!$A$14:$B$17,2)</f>
        <v>Under 5 years</v>
      </c>
    </row>
    <row r="437" spans="2:15" ht="15" customHeight="1" x14ac:dyDescent="0.25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s="8" t="str">
        <f>+VLOOKUP(tblSalaries[[#This Row],[clean Country]],tblCountries[#All],3,FALSE)</f>
        <v>North America</v>
      </c>
      <c r="M437" t="s">
        <v>25</v>
      </c>
      <c r="O437" s="8" t="str">
        <f>+VLOOKUP(tblSalaries[[#This Row],[Years of Experience]],Categories!$A$14:$B$17,2)</f>
        <v>Under 5 years</v>
      </c>
    </row>
    <row r="438" spans="2:15" ht="15" customHeight="1" x14ac:dyDescent="0.25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s="8" t="str">
        <f>+VLOOKUP(tblSalaries[[#This Row],[clean Country]],tblCountries[#All],3,FALSE)</f>
        <v>South Asia</v>
      </c>
      <c r="M438" t="s">
        <v>13</v>
      </c>
      <c r="O438" s="8" t="str">
        <f>+VLOOKUP(tblSalaries[[#This Row],[Years of Experience]],Categories!$A$14:$B$17,2)</f>
        <v>Under 5 years</v>
      </c>
    </row>
    <row r="439" spans="2:15" ht="15" customHeight="1" x14ac:dyDescent="0.25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s="8" t="str">
        <f>+VLOOKUP(tblSalaries[[#This Row],[clean Country]],tblCountries[#All],3,FALSE)</f>
        <v>South Asia</v>
      </c>
      <c r="M439" t="s">
        <v>9</v>
      </c>
      <c r="O439" s="8" t="str">
        <f>+VLOOKUP(tblSalaries[[#This Row],[Years of Experience]],Categories!$A$14:$B$17,2)</f>
        <v>Under 5 years</v>
      </c>
    </row>
    <row r="440" spans="2:15" ht="15" customHeight="1" x14ac:dyDescent="0.25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s="8" t="str">
        <f>+VLOOKUP(tblSalaries[[#This Row],[clean Country]],tblCountries[#All],3,FALSE)</f>
        <v>South Asia</v>
      </c>
      <c r="M440" t="s">
        <v>9</v>
      </c>
      <c r="O440" s="8" t="str">
        <f>+VLOOKUP(tblSalaries[[#This Row],[Years of Experience]],Categories!$A$14:$B$17,2)</f>
        <v>Under 5 years</v>
      </c>
    </row>
    <row r="441" spans="2:15" ht="15" customHeight="1" x14ac:dyDescent="0.25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s="8" t="str">
        <f>+VLOOKUP(tblSalaries[[#This Row],[clean Country]],tblCountries[#All],3,FALSE)</f>
        <v>North America</v>
      </c>
      <c r="M441" t="s">
        <v>9</v>
      </c>
      <c r="O441" s="8" t="str">
        <f>+VLOOKUP(tblSalaries[[#This Row],[Years of Experience]],Categories!$A$14:$B$17,2)</f>
        <v>Under 5 years</v>
      </c>
    </row>
    <row r="442" spans="2:15" ht="15" customHeight="1" x14ac:dyDescent="0.25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s="8" t="str">
        <f>+VLOOKUP(tblSalaries[[#This Row],[clean Country]],tblCountries[#All],3,FALSE)</f>
        <v>South Asia</v>
      </c>
      <c r="M442" t="s">
        <v>9</v>
      </c>
      <c r="O442" s="8" t="str">
        <f>+VLOOKUP(tblSalaries[[#This Row],[Years of Experience]],Categories!$A$14:$B$17,2)</f>
        <v>Under 5 years</v>
      </c>
    </row>
    <row r="443" spans="2:15" ht="15" customHeight="1" x14ac:dyDescent="0.25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s="8" t="str">
        <f>+VLOOKUP(tblSalaries[[#This Row],[clean Country]],tblCountries[#All],3,FALSE)</f>
        <v>North America</v>
      </c>
      <c r="M443" t="s">
        <v>18</v>
      </c>
      <c r="O443" s="8" t="str">
        <f>+VLOOKUP(tblSalaries[[#This Row],[Years of Experience]],Categories!$A$14:$B$17,2)</f>
        <v>Under 5 years</v>
      </c>
    </row>
    <row r="444" spans="2:15" ht="15" customHeight="1" x14ac:dyDescent="0.25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s="8" t="str">
        <f>+VLOOKUP(tblSalaries[[#This Row],[clean Country]],tblCountries[#All],3,FALSE)</f>
        <v>North America</v>
      </c>
      <c r="M444" t="s">
        <v>18</v>
      </c>
      <c r="O444" s="8" t="str">
        <f>+VLOOKUP(tblSalaries[[#This Row],[Years of Experience]],Categories!$A$14:$B$17,2)</f>
        <v>Under 5 years</v>
      </c>
    </row>
    <row r="445" spans="2:15" ht="15" customHeight="1" x14ac:dyDescent="0.25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s="8" t="str">
        <f>+VLOOKUP(tblSalaries[[#This Row],[clean Country]],tblCountries[#All],3,FALSE)</f>
        <v>South Asia</v>
      </c>
      <c r="M445" t="s">
        <v>9</v>
      </c>
      <c r="O445" s="8" t="str">
        <f>+VLOOKUP(tblSalaries[[#This Row],[Years of Experience]],Categories!$A$14:$B$17,2)</f>
        <v>Under 5 years</v>
      </c>
    </row>
    <row r="446" spans="2:15" ht="15" customHeight="1" x14ac:dyDescent="0.25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s="8" t="str">
        <f>+VLOOKUP(tblSalaries[[#This Row],[clean Country]],tblCountries[#All],3,FALSE)</f>
        <v>North America</v>
      </c>
      <c r="M446" t="s">
        <v>9</v>
      </c>
      <c r="O446" s="8" t="str">
        <f>+VLOOKUP(tblSalaries[[#This Row],[Years of Experience]],Categories!$A$14:$B$17,2)</f>
        <v>Under 5 years</v>
      </c>
    </row>
    <row r="447" spans="2:15" ht="15" customHeight="1" x14ac:dyDescent="0.25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s="8" t="str">
        <f>+VLOOKUP(tblSalaries[[#This Row],[clean Country]],tblCountries[#All],3,FALSE)</f>
        <v>Europe</v>
      </c>
      <c r="M447" t="s">
        <v>9</v>
      </c>
      <c r="O447" s="8" t="str">
        <f>+VLOOKUP(tblSalaries[[#This Row],[Years of Experience]],Categories!$A$14:$B$17,2)</f>
        <v>Under 5 years</v>
      </c>
    </row>
    <row r="448" spans="2:15" ht="15" customHeight="1" x14ac:dyDescent="0.25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s="8" t="str">
        <f>+VLOOKUP(tblSalaries[[#This Row],[clean Country]],tblCountries[#All],3,FALSE)</f>
        <v>North America</v>
      </c>
      <c r="M448" t="s">
        <v>9</v>
      </c>
      <c r="O448" s="8" t="str">
        <f>+VLOOKUP(tblSalaries[[#This Row],[Years of Experience]],Categories!$A$14:$B$17,2)</f>
        <v>Under 5 years</v>
      </c>
    </row>
    <row r="449" spans="2:15" ht="15" customHeight="1" x14ac:dyDescent="0.25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s="8" t="str">
        <f>+VLOOKUP(tblSalaries[[#This Row],[clean Country]],tblCountries[#All],3,FALSE)</f>
        <v>South Asia</v>
      </c>
      <c r="M449" t="s">
        <v>9</v>
      </c>
      <c r="O449" s="8" t="str">
        <f>+VLOOKUP(tblSalaries[[#This Row],[Years of Experience]],Categories!$A$14:$B$17,2)</f>
        <v>Under 5 years</v>
      </c>
    </row>
    <row r="450" spans="2:15" ht="15" customHeight="1" x14ac:dyDescent="0.25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s="8" t="str">
        <f>+VLOOKUP(tblSalaries[[#This Row],[clean Country]],tblCountries[#All],3,FALSE)</f>
        <v>Africa</v>
      </c>
      <c r="M450" t="s">
        <v>9</v>
      </c>
      <c r="O450" s="8" t="str">
        <f>+VLOOKUP(tblSalaries[[#This Row],[Years of Experience]],Categories!$A$14:$B$17,2)</f>
        <v>Under 5 years</v>
      </c>
    </row>
    <row r="451" spans="2:15" ht="15" customHeight="1" x14ac:dyDescent="0.25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s="8" t="str">
        <f>+VLOOKUP(tblSalaries[[#This Row],[clean Country]],tblCountries[#All],3,FALSE)</f>
        <v>South Asia</v>
      </c>
      <c r="M451" t="s">
        <v>25</v>
      </c>
      <c r="O451" s="8" t="str">
        <f>+VLOOKUP(tblSalaries[[#This Row],[Years of Experience]],Categories!$A$14:$B$17,2)</f>
        <v>Under 5 years</v>
      </c>
    </row>
    <row r="452" spans="2:15" ht="15" customHeight="1" x14ac:dyDescent="0.25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s="8" t="str">
        <f>+VLOOKUP(tblSalaries[[#This Row],[clean Country]],tblCountries[#All],3,FALSE)</f>
        <v>Europe</v>
      </c>
      <c r="M452" t="s">
        <v>13</v>
      </c>
      <c r="O452" s="8" t="str">
        <f>+VLOOKUP(tblSalaries[[#This Row],[Years of Experience]],Categories!$A$14:$B$17,2)</f>
        <v>Under 5 years</v>
      </c>
    </row>
    <row r="453" spans="2:15" ht="15" customHeight="1" x14ac:dyDescent="0.25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s="8" t="str">
        <f>+VLOOKUP(tblSalaries[[#This Row],[clean Country]],tblCountries[#All],3,FALSE)</f>
        <v>North America</v>
      </c>
      <c r="M453" t="s">
        <v>13</v>
      </c>
      <c r="O453" s="8" t="str">
        <f>+VLOOKUP(tblSalaries[[#This Row],[Years of Experience]],Categories!$A$14:$B$17,2)</f>
        <v>Under 5 years</v>
      </c>
    </row>
    <row r="454" spans="2:15" ht="15" customHeight="1" x14ac:dyDescent="0.25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s="8" t="str">
        <f>+VLOOKUP(tblSalaries[[#This Row],[clean Country]],tblCountries[#All],3,FALSE)</f>
        <v>South Asia</v>
      </c>
      <c r="M454" t="s">
        <v>13</v>
      </c>
      <c r="O454" s="8" t="str">
        <f>+VLOOKUP(tblSalaries[[#This Row],[Years of Experience]],Categories!$A$14:$B$17,2)</f>
        <v>Under 5 years</v>
      </c>
    </row>
    <row r="455" spans="2:15" ht="15" customHeight="1" x14ac:dyDescent="0.25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s="8" t="str">
        <f>+VLOOKUP(tblSalaries[[#This Row],[clean Country]],tblCountries[#All],3,FALSE)</f>
        <v>North America</v>
      </c>
      <c r="M455" t="s">
        <v>25</v>
      </c>
      <c r="O455" s="8" t="str">
        <f>+VLOOKUP(tblSalaries[[#This Row],[Years of Experience]],Categories!$A$14:$B$17,2)</f>
        <v>Under 5 years</v>
      </c>
    </row>
    <row r="456" spans="2:15" ht="15" customHeight="1" x14ac:dyDescent="0.25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s="8" t="str">
        <f>+VLOOKUP(tblSalaries[[#This Row],[clean Country]],tblCountries[#All],3,FALSE)</f>
        <v>Europe</v>
      </c>
      <c r="M456" t="s">
        <v>9</v>
      </c>
      <c r="O456" s="8" t="str">
        <f>+VLOOKUP(tblSalaries[[#This Row],[Years of Experience]],Categories!$A$14:$B$17,2)</f>
        <v>Under 5 years</v>
      </c>
    </row>
    <row r="457" spans="2:15" ht="15" customHeight="1" x14ac:dyDescent="0.25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s="8" t="str">
        <f>+VLOOKUP(tblSalaries[[#This Row],[clean Country]],tblCountries[#All],3,FALSE)</f>
        <v>North America</v>
      </c>
      <c r="M457" t="s">
        <v>9</v>
      </c>
      <c r="O457" s="8" t="str">
        <f>+VLOOKUP(tblSalaries[[#This Row],[Years of Experience]],Categories!$A$14:$B$17,2)</f>
        <v>Under 5 years</v>
      </c>
    </row>
    <row r="458" spans="2:15" ht="15" customHeight="1" x14ac:dyDescent="0.25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s="8" t="str">
        <f>+VLOOKUP(tblSalaries[[#This Row],[clean Country]],tblCountries[#All],3,FALSE)</f>
        <v>North America</v>
      </c>
      <c r="M458" t="s">
        <v>18</v>
      </c>
      <c r="O458" s="8" t="str">
        <f>+VLOOKUP(tblSalaries[[#This Row],[Years of Experience]],Categories!$A$14:$B$17,2)</f>
        <v>Under 5 years</v>
      </c>
    </row>
    <row r="459" spans="2:15" ht="15" customHeight="1" x14ac:dyDescent="0.25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s="8" t="str">
        <f>+VLOOKUP(tblSalaries[[#This Row],[clean Country]],tblCountries[#All],3,FALSE)</f>
        <v>North America</v>
      </c>
      <c r="M459" t="s">
        <v>18</v>
      </c>
      <c r="O459" s="8" t="str">
        <f>+VLOOKUP(tblSalaries[[#This Row],[Years of Experience]],Categories!$A$14:$B$17,2)</f>
        <v>Under 5 years</v>
      </c>
    </row>
    <row r="460" spans="2:15" ht="15" customHeight="1" x14ac:dyDescent="0.25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s="8" t="str">
        <f>+VLOOKUP(tblSalaries[[#This Row],[clean Country]],tblCountries[#All],3,FALSE)</f>
        <v>North America</v>
      </c>
      <c r="M460" t="s">
        <v>9</v>
      </c>
      <c r="O460" s="8" t="str">
        <f>+VLOOKUP(tblSalaries[[#This Row],[Years of Experience]],Categories!$A$14:$B$17,2)</f>
        <v>Under 5 years</v>
      </c>
    </row>
    <row r="461" spans="2:15" ht="15" customHeight="1" x14ac:dyDescent="0.25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s="8" t="str">
        <f>+VLOOKUP(tblSalaries[[#This Row],[clean Country]],tblCountries[#All],3,FALSE)</f>
        <v>Europe</v>
      </c>
      <c r="M461" t="s">
        <v>9</v>
      </c>
      <c r="O461" s="8" t="str">
        <f>+VLOOKUP(tblSalaries[[#This Row],[Years of Experience]],Categories!$A$14:$B$17,2)</f>
        <v>Under 5 years</v>
      </c>
    </row>
    <row r="462" spans="2:15" ht="15" customHeight="1" x14ac:dyDescent="0.25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s="8" t="str">
        <f>+VLOOKUP(tblSalaries[[#This Row],[clean Country]],tblCountries[#All],3,FALSE)</f>
        <v>North America</v>
      </c>
      <c r="M462" t="s">
        <v>13</v>
      </c>
      <c r="O462" s="8" t="str">
        <f>+VLOOKUP(tblSalaries[[#This Row],[Years of Experience]],Categories!$A$14:$B$17,2)</f>
        <v>Under 5 years</v>
      </c>
    </row>
    <row r="463" spans="2:15" ht="15" customHeight="1" x14ac:dyDescent="0.25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s="8" t="str">
        <f>+VLOOKUP(tblSalaries[[#This Row],[clean Country]],tblCountries[#All],3,FALSE)</f>
        <v>North America</v>
      </c>
      <c r="M463" t="s">
        <v>25</v>
      </c>
      <c r="O463" s="8" t="str">
        <f>+VLOOKUP(tblSalaries[[#This Row],[Years of Experience]],Categories!$A$14:$B$17,2)</f>
        <v>Under 5 years</v>
      </c>
    </row>
    <row r="464" spans="2:15" ht="15" customHeight="1" x14ac:dyDescent="0.25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s="8" t="str">
        <f>+VLOOKUP(tblSalaries[[#This Row],[clean Country]],tblCountries[#All],3,FALSE)</f>
        <v>Central Asia &amp; Middle East</v>
      </c>
      <c r="M464" t="s">
        <v>9</v>
      </c>
      <c r="O464" s="8" t="str">
        <f>+VLOOKUP(tblSalaries[[#This Row],[Years of Experience]],Categories!$A$14:$B$17,2)</f>
        <v>Under 5 years</v>
      </c>
    </row>
    <row r="465" spans="2:15" ht="15" customHeight="1" x14ac:dyDescent="0.25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s="8" t="str">
        <f>+VLOOKUP(tblSalaries[[#This Row],[clean Country]],tblCountries[#All],3,FALSE)</f>
        <v>North America</v>
      </c>
      <c r="M465" t="s">
        <v>9</v>
      </c>
      <c r="O465" s="8" t="str">
        <f>+VLOOKUP(tblSalaries[[#This Row],[Years of Experience]],Categories!$A$14:$B$17,2)</f>
        <v>Under 5 years</v>
      </c>
    </row>
    <row r="466" spans="2:15" ht="15" customHeight="1" x14ac:dyDescent="0.25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s="8" t="str">
        <f>+VLOOKUP(tblSalaries[[#This Row],[clean Country]],tblCountries[#All],3,FALSE)</f>
        <v>South Asia</v>
      </c>
      <c r="M466" t="s">
        <v>9</v>
      </c>
      <c r="O466" s="8" t="str">
        <f>+VLOOKUP(tblSalaries[[#This Row],[Years of Experience]],Categories!$A$14:$B$17,2)</f>
        <v>Under 5 years</v>
      </c>
    </row>
    <row r="467" spans="2:15" ht="15" customHeight="1" x14ac:dyDescent="0.25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s="8" t="str">
        <f>+VLOOKUP(tblSalaries[[#This Row],[clean Country]],tblCountries[#All],3,FALSE)</f>
        <v>North America</v>
      </c>
      <c r="M467" t="s">
        <v>18</v>
      </c>
      <c r="O467" s="8" t="str">
        <f>+VLOOKUP(tblSalaries[[#This Row],[Years of Experience]],Categories!$A$14:$B$17,2)</f>
        <v>Under 5 years</v>
      </c>
    </row>
    <row r="468" spans="2:15" ht="15" customHeight="1" x14ac:dyDescent="0.25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s="8" t="str">
        <f>+VLOOKUP(tblSalaries[[#This Row],[clean Country]],tblCountries[#All],3,FALSE)</f>
        <v>North America</v>
      </c>
      <c r="M468" t="s">
        <v>9</v>
      </c>
      <c r="O468" s="8" t="str">
        <f>+VLOOKUP(tblSalaries[[#This Row],[Years of Experience]],Categories!$A$14:$B$17,2)</f>
        <v>Under 5 years</v>
      </c>
    </row>
    <row r="469" spans="2:15" ht="15" customHeight="1" x14ac:dyDescent="0.25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s="8" t="str">
        <f>+VLOOKUP(tblSalaries[[#This Row],[clean Country]],tblCountries[#All],3,FALSE)</f>
        <v>North America</v>
      </c>
      <c r="M469" t="s">
        <v>9</v>
      </c>
      <c r="O469" s="8" t="str">
        <f>+VLOOKUP(tblSalaries[[#This Row],[Years of Experience]],Categories!$A$14:$B$17,2)</f>
        <v>Under 5 years</v>
      </c>
    </row>
    <row r="470" spans="2:15" ht="15" customHeight="1" x14ac:dyDescent="0.25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s="8" t="str">
        <f>+VLOOKUP(tblSalaries[[#This Row],[clean Country]],tblCountries[#All],3,FALSE)</f>
        <v>Europe</v>
      </c>
      <c r="M470" t="s">
        <v>18</v>
      </c>
      <c r="O470" s="8" t="str">
        <f>+VLOOKUP(tblSalaries[[#This Row],[Years of Experience]],Categories!$A$14:$B$17,2)</f>
        <v>Under 5 years</v>
      </c>
    </row>
    <row r="471" spans="2:15" ht="15" customHeight="1" x14ac:dyDescent="0.25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s="8" t="str">
        <f>+VLOOKUP(tblSalaries[[#This Row],[clean Country]],tblCountries[#All],3,FALSE)</f>
        <v>South Asia</v>
      </c>
      <c r="M471" t="s">
        <v>9</v>
      </c>
      <c r="O471" s="8" t="str">
        <f>+VLOOKUP(tblSalaries[[#This Row],[Years of Experience]],Categories!$A$14:$B$17,2)</f>
        <v>Under 5 years</v>
      </c>
    </row>
    <row r="472" spans="2:15" ht="15" customHeight="1" x14ac:dyDescent="0.25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s="8" t="str">
        <f>+VLOOKUP(tblSalaries[[#This Row],[clean Country]],tblCountries[#All],3,FALSE)</f>
        <v>Europe</v>
      </c>
      <c r="M472" t="s">
        <v>13</v>
      </c>
      <c r="O472" s="8" t="str">
        <f>+VLOOKUP(tblSalaries[[#This Row],[Years of Experience]],Categories!$A$14:$B$17,2)</f>
        <v>Under 5 years</v>
      </c>
    </row>
    <row r="473" spans="2:15" ht="15" customHeight="1" x14ac:dyDescent="0.25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s="8" t="str">
        <f>+VLOOKUP(tblSalaries[[#This Row],[clean Country]],tblCountries[#All],3,FALSE)</f>
        <v>North America</v>
      </c>
      <c r="M473" t="s">
        <v>9</v>
      </c>
      <c r="O473" s="8" t="str">
        <f>+VLOOKUP(tblSalaries[[#This Row],[Years of Experience]],Categories!$A$14:$B$17,2)</f>
        <v>Under 5 years</v>
      </c>
    </row>
    <row r="474" spans="2:15" ht="15" customHeight="1" x14ac:dyDescent="0.25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s="8" t="str">
        <f>+VLOOKUP(tblSalaries[[#This Row],[clean Country]],tblCountries[#All],3,FALSE)</f>
        <v>North America</v>
      </c>
      <c r="M474" t="s">
        <v>186</v>
      </c>
      <c r="O474" s="8" t="str">
        <f>+VLOOKUP(tblSalaries[[#This Row],[Years of Experience]],Categories!$A$14:$B$17,2)</f>
        <v>Under 5 years</v>
      </c>
    </row>
    <row r="475" spans="2:15" ht="15" customHeight="1" x14ac:dyDescent="0.25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s="8" t="str">
        <f>+VLOOKUP(tblSalaries[[#This Row],[clean Country]],tblCountries[#All],3,FALSE)</f>
        <v>Africa</v>
      </c>
      <c r="M475" t="s">
        <v>18</v>
      </c>
      <c r="O475" s="8" t="str">
        <f>+VLOOKUP(tblSalaries[[#This Row],[Years of Experience]],Categories!$A$14:$B$17,2)</f>
        <v>Under 5 years</v>
      </c>
    </row>
    <row r="476" spans="2:15" ht="15" customHeight="1" x14ac:dyDescent="0.25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s="8" t="str">
        <f>+VLOOKUP(tblSalaries[[#This Row],[clean Country]],tblCountries[#All],3,FALSE)</f>
        <v>North America</v>
      </c>
      <c r="M476" t="s">
        <v>25</v>
      </c>
      <c r="O476" s="8" t="str">
        <f>+VLOOKUP(tblSalaries[[#This Row],[Years of Experience]],Categories!$A$14:$B$17,2)</f>
        <v>Under 5 years</v>
      </c>
    </row>
    <row r="477" spans="2:15" ht="15" customHeight="1" x14ac:dyDescent="0.25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s="8" t="str">
        <f>+VLOOKUP(tblSalaries[[#This Row],[clean Country]],tblCountries[#All],3,FALSE)</f>
        <v>North America</v>
      </c>
      <c r="M477" t="s">
        <v>9</v>
      </c>
      <c r="O477" s="8" t="str">
        <f>+VLOOKUP(tblSalaries[[#This Row],[Years of Experience]],Categories!$A$14:$B$17,2)</f>
        <v>Under 5 years</v>
      </c>
    </row>
    <row r="478" spans="2:15" ht="15" customHeight="1" x14ac:dyDescent="0.25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s="8" t="str">
        <f>+VLOOKUP(tblSalaries[[#This Row],[clean Country]],tblCountries[#All],3,FALSE)</f>
        <v>North America</v>
      </c>
      <c r="M478" t="s">
        <v>18</v>
      </c>
      <c r="O478" s="8" t="str">
        <f>+VLOOKUP(tblSalaries[[#This Row],[Years of Experience]],Categories!$A$14:$B$17,2)</f>
        <v>Under 5 years</v>
      </c>
    </row>
    <row r="479" spans="2:15" ht="15" customHeight="1" x14ac:dyDescent="0.25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s="8" t="str">
        <f>+VLOOKUP(tblSalaries[[#This Row],[clean Country]],tblCountries[#All],3,FALSE)</f>
        <v>Europe</v>
      </c>
      <c r="M479" t="s">
        <v>18</v>
      </c>
      <c r="O479" s="8" t="str">
        <f>+VLOOKUP(tblSalaries[[#This Row],[Years of Experience]],Categories!$A$14:$B$17,2)</f>
        <v>Under 5 years</v>
      </c>
    </row>
    <row r="480" spans="2:15" ht="15" customHeight="1" x14ac:dyDescent="0.25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s="8" t="str">
        <f>+VLOOKUP(tblSalaries[[#This Row],[clean Country]],tblCountries[#All],3,FALSE)</f>
        <v>Africa</v>
      </c>
      <c r="M480" t="s">
        <v>18</v>
      </c>
      <c r="O480" s="8" t="str">
        <f>+VLOOKUP(tblSalaries[[#This Row],[Years of Experience]],Categories!$A$14:$B$17,2)</f>
        <v>Under 5 years</v>
      </c>
    </row>
    <row r="481" spans="2:15" ht="15" customHeight="1" x14ac:dyDescent="0.25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s="8" t="str">
        <f>+VLOOKUP(tblSalaries[[#This Row],[clean Country]],tblCountries[#All],3,FALSE)</f>
        <v>Europe</v>
      </c>
      <c r="M481" t="s">
        <v>18</v>
      </c>
      <c r="O481" s="8" t="str">
        <f>+VLOOKUP(tblSalaries[[#This Row],[Years of Experience]],Categories!$A$14:$B$17,2)</f>
        <v>Under 5 years</v>
      </c>
    </row>
    <row r="482" spans="2:15" ht="15" customHeight="1" x14ac:dyDescent="0.25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s="8" t="str">
        <f>+VLOOKUP(tblSalaries[[#This Row],[clean Country]],tblCountries[#All],3,FALSE)</f>
        <v>North America</v>
      </c>
      <c r="M482" t="s">
        <v>9</v>
      </c>
      <c r="O482" s="8" t="str">
        <f>+VLOOKUP(tblSalaries[[#This Row],[Years of Experience]],Categories!$A$14:$B$17,2)</f>
        <v>Under 5 years</v>
      </c>
    </row>
    <row r="483" spans="2:15" ht="15" customHeight="1" x14ac:dyDescent="0.25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s="8" t="str">
        <f>+VLOOKUP(tblSalaries[[#This Row],[clean Country]],tblCountries[#All],3,FALSE)</f>
        <v>North America</v>
      </c>
      <c r="M483" t="s">
        <v>18</v>
      </c>
      <c r="O483" s="8" t="str">
        <f>+VLOOKUP(tblSalaries[[#This Row],[Years of Experience]],Categories!$A$14:$B$17,2)</f>
        <v>Under 5 years</v>
      </c>
    </row>
    <row r="484" spans="2:15" ht="15" customHeight="1" x14ac:dyDescent="0.25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s="8" t="str">
        <f>+VLOOKUP(tblSalaries[[#This Row],[clean Country]],tblCountries[#All],3,FALSE)</f>
        <v>North America</v>
      </c>
      <c r="M484" t="s">
        <v>13</v>
      </c>
      <c r="O484" s="8" t="str">
        <f>+VLOOKUP(tblSalaries[[#This Row],[Years of Experience]],Categories!$A$14:$B$17,2)</f>
        <v>Under 5 years</v>
      </c>
    </row>
    <row r="485" spans="2:15" ht="15" customHeight="1" x14ac:dyDescent="0.25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s="8" t="str">
        <f>+VLOOKUP(tblSalaries[[#This Row],[clean Country]],tblCountries[#All],3,FALSE)</f>
        <v>North America</v>
      </c>
      <c r="M485" t="s">
        <v>18</v>
      </c>
      <c r="O485" s="8" t="str">
        <f>+VLOOKUP(tblSalaries[[#This Row],[Years of Experience]],Categories!$A$14:$B$17,2)</f>
        <v>Under 5 years</v>
      </c>
    </row>
    <row r="486" spans="2:15" ht="15" customHeight="1" x14ac:dyDescent="0.25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s="8" t="str">
        <f>+VLOOKUP(tblSalaries[[#This Row],[clean Country]],tblCountries[#All],3,FALSE)</f>
        <v>South Asia</v>
      </c>
      <c r="M486" t="s">
        <v>18</v>
      </c>
      <c r="O486" s="8" t="str">
        <f>+VLOOKUP(tblSalaries[[#This Row],[Years of Experience]],Categories!$A$14:$B$17,2)</f>
        <v>Under 5 years</v>
      </c>
    </row>
    <row r="487" spans="2:15" ht="15" customHeight="1" x14ac:dyDescent="0.25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s="8" t="str">
        <f>+VLOOKUP(tblSalaries[[#This Row],[clean Country]],tblCountries[#All],3,FALSE)</f>
        <v>South Asia</v>
      </c>
      <c r="M487" t="s">
        <v>13</v>
      </c>
      <c r="O487" s="8" t="str">
        <f>+VLOOKUP(tblSalaries[[#This Row],[Years of Experience]],Categories!$A$14:$B$17,2)</f>
        <v>Under 5 years</v>
      </c>
    </row>
    <row r="488" spans="2:15" ht="15" customHeight="1" x14ac:dyDescent="0.25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s="8" t="str">
        <f>+VLOOKUP(tblSalaries[[#This Row],[clean Country]],tblCountries[#All],3,FALSE)</f>
        <v>Europe</v>
      </c>
      <c r="M488" t="s">
        <v>9</v>
      </c>
      <c r="O488" s="8" t="str">
        <f>+VLOOKUP(tblSalaries[[#This Row],[Years of Experience]],Categories!$A$14:$B$17,2)</f>
        <v>Under 5 years</v>
      </c>
    </row>
    <row r="489" spans="2:15" ht="15" customHeight="1" x14ac:dyDescent="0.25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s="8" t="str">
        <f>+VLOOKUP(tblSalaries[[#This Row],[clean Country]],tblCountries[#All],3,FALSE)</f>
        <v>Europe</v>
      </c>
      <c r="M489" t="s">
        <v>9</v>
      </c>
      <c r="O489" s="8" t="str">
        <f>+VLOOKUP(tblSalaries[[#This Row],[Years of Experience]],Categories!$A$14:$B$17,2)</f>
        <v>Under 5 years</v>
      </c>
    </row>
    <row r="490" spans="2:15" ht="15" customHeight="1" x14ac:dyDescent="0.25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s="8" t="str">
        <f>+VLOOKUP(tblSalaries[[#This Row],[clean Country]],tblCountries[#All],3,FALSE)</f>
        <v>North America</v>
      </c>
      <c r="M490" t="s">
        <v>18</v>
      </c>
      <c r="O490" s="8" t="str">
        <f>+VLOOKUP(tblSalaries[[#This Row],[Years of Experience]],Categories!$A$14:$B$17,2)</f>
        <v>Under 5 years</v>
      </c>
    </row>
    <row r="491" spans="2:15" ht="15" customHeight="1" x14ac:dyDescent="0.25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s="8" t="str">
        <f>+VLOOKUP(tblSalaries[[#This Row],[clean Country]],tblCountries[#All],3,FALSE)</f>
        <v>Europe</v>
      </c>
      <c r="M491" t="s">
        <v>9</v>
      </c>
      <c r="O491" s="8" t="str">
        <f>+VLOOKUP(tblSalaries[[#This Row],[Years of Experience]],Categories!$A$14:$B$17,2)</f>
        <v>Under 5 years</v>
      </c>
    </row>
    <row r="492" spans="2:15" ht="15" customHeight="1" x14ac:dyDescent="0.25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s="8" t="str">
        <f>+VLOOKUP(tblSalaries[[#This Row],[clean Country]],tblCountries[#All],3,FALSE)</f>
        <v>South Asia</v>
      </c>
      <c r="M492" t="s">
        <v>18</v>
      </c>
      <c r="O492" s="8" t="str">
        <f>+VLOOKUP(tblSalaries[[#This Row],[Years of Experience]],Categories!$A$14:$B$17,2)</f>
        <v>Under 5 years</v>
      </c>
    </row>
    <row r="493" spans="2:15" ht="15" customHeight="1" x14ac:dyDescent="0.25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s="8" t="str">
        <f>+VLOOKUP(tblSalaries[[#This Row],[clean Country]],tblCountries[#All],3,FALSE)</f>
        <v>North America</v>
      </c>
      <c r="M493" t="s">
        <v>13</v>
      </c>
      <c r="O493" s="8" t="str">
        <f>+VLOOKUP(tblSalaries[[#This Row],[Years of Experience]],Categories!$A$14:$B$17,2)</f>
        <v>Under 5 years</v>
      </c>
    </row>
    <row r="494" spans="2:15" ht="15" customHeight="1" x14ac:dyDescent="0.25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s="8" t="str">
        <f>+VLOOKUP(tblSalaries[[#This Row],[clean Country]],tblCountries[#All],3,FALSE)</f>
        <v>Europe</v>
      </c>
      <c r="M494" t="s">
        <v>9</v>
      </c>
      <c r="O494" s="8" t="str">
        <f>+VLOOKUP(tblSalaries[[#This Row],[Years of Experience]],Categories!$A$14:$B$17,2)</f>
        <v>Under 5 years</v>
      </c>
    </row>
    <row r="495" spans="2:15" ht="15" customHeight="1" x14ac:dyDescent="0.25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s="8" t="str">
        <f>+VLOOKUP(tblSalaries[[#This Row],[clean Country]],tblCountries[#All],3,FALSE)</f>
        <v>South Asia</v>
      </c>
      <c r="M495" t="s">
        <v>18</v>
      </c>
      <c r="O495" s="8" t="str">
        <f>+VLOOKUP(tblSalaries[[#This Row],[Years of Experience]],Categories!$A$14:$B$17,2)</f>
        <v>Under 5 years</v>
      </c>
    </row>
    <row r="496" spans="2:15" ht="15" customHeight="1" x14ac:dyDescent="0.25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s="8" t="str">
        <f>+VLOOKUP(tblSalaries[[#This Row],[clean Country]],tblCountries[#All],3,FALSE)</f>
        <v>North America</v>
      </c>
      <c r="M496" t="s">
        <v>9</v>
      </c>
      <c r="O496" s="8" t="str">
        <f>+VLOOKUP(tblSalaries[[#This Row],[Years of Experience]],Categories!$A$14:$B$17,2)</f>
        <v>Under 5 years</v>
      </c>
    </row>
    <row r="497" spans="2:15" ht="15" customHeight="1" x14ac:dyDescent="0.25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s="8" t="str">
        <f>+VLOOKUP(tblSalaries[[#This Row],[clean Country]],tblCountries[#All],3,FALSE)</f>
        <v>Europe</v>
      </c>
      <c r="M497" t="s">
        <v>9</v>
      </c>
      <c r="O497" s="8" t="str">
        <f>+VLOOKUP(tblSalaries[[#This Row],[Years of Experience]],Categories!$A$14:$B$17,2)</f>
        <v>Under 5 years</v>
      </c>
    </row>
    <row r="498" spans="2:15" ht="15" customHeight="1" x14ac:dyDescent="0.25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s="8" t="str">
        <f>+VLOOKUP(tblSalaries[[#This Row],[clean Country]],tblCountries[#All],3,FALSE)</f>
        <v>Europe</v>
      </c>
      <c r="M498" t="s">
        <v>13</v>
      </c>
      <c r="O498" s="8" t="str">
        <f>+VLOOKUP(tblSalaries[[#This Row],[Years of Experience]],Categories!$A$14:$B$17,2)</f>
        <v>Under 5 years</v>
      </c>
    </row>
    <row r="499" spans="2:15" ht="15" customHeight="1" x14ac:dyDescent="0.25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s="8" t="str">
        <f>+VLOOKUP(tblSalaries[[#This Row],[clean Country]],tblCountries[#All],3,FALSE)</f>
        <v>North America</v>
      </c>
      <c r="M499" t="s">
        <v>13</v>
      </c>
      <c r="O499" s="8" t="str">
        <f>+VLOOKUP(tblSalaries[[#This Row],[Years of Experience]],Categories!$A$14:$B$17,2)</f>
        <v>Under 5 years</v>
      </c>
    </row>
    <row r="500" spans="2:15" ht="15" customHeight="1" x14ac:dyDescent="0.25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s="8" t="str">
        <f>+VLOOKUP(tblSalaries[[#This Row],[clean Country]],tblCountries[#All],3,FALSE)</f>
        <v>North America</v>
      </c>
      <c r="M500" t="s">
        <v>9</v>
      </c>
      <c r="O500" s="8" t="str">
        <f>+VLOOKUP(tblSalaries[[#This Row],[Years of Experience]],Categories!$A$14:$B$17,2)</f>
        <v>Under 5 years</v>
      </c>
    </row>
    <row r="501" spans="2:15" ht="15" customHeight="1" x14ac:dyDescent="0.25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s="8" t="str">
        <f>+VLOOKUP(tblSalaries[[#This Row],[clean Country]],tblCountries[#All],3,FALSE)</f>
        <v>Central Asia &amp; Middle East</v>
      </c>
      <c r="M501" t="s">
        <v>9</v>
      </c>
      <c r="O501" s="8" t="str">
        <f>+VLOOKUP(tblSalaries[[#This Row],[Years of Experience]],Categories!$A$14:$B$17,2)</f>
        <v>Under 5 years</v>
      </c>
    </row>
    <row r="502" spans="2:15" ht="15" customHeight="1" x14ac:dyDescent="0.25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s="8" t="str">
        <f>+VLOOKUP(tblSalaries[[#This Row],[clean Country]],tblCountries[#All],3,FALSE)</f>
        <v>Europe</v>
      </c>
      <c r="M502" t="s">
        <v>13</v>
      </c>
      <c r="O502" s="8" t="str">
        <f>+VLOOKUP(tblSalaries[[#This Row],[Years of Experience]],Categories!$A$14:$B$17,2)</f>
        <v>Under 5 years</v>
      </c>
    </row>
    <row r="503" spans="2:15" ht="15" customHeight="1" x14ac:dyDescent="0.25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s="8" t="str">
        <f>+VLOOKUP(tblSalaries[[#This Row],[clean Country]],tblCountries[#All],3,FALSE)</f>
        <v>South Asia</v>
      </c>
      <c r="M503" t="s">
        <v>9</v>
      </c>
      <c r="O503" s="8" t="str">
        <f>+VLOOKUP(tblSalaries[[#This Row],[Years of Experience]],Categories!$A$14:$B$17,2)</f>
        <v>Under 5 years</v>
      </c>
    </row>
    <row r="504" spans="2:15" ht="15" customHeight="1" x14ac:dyDescent="0.25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s="8" t="str">
        <f>+VLOOKUP(tblSalaries[[#This Row],[clean Country]],tblCountries[#All],3,FALSE)</f>
        <v>South Asia</v>
      </c>
      <c r="M504" t="s">
        <v>9</v>
      </c>
      <c r="O504" s="8" t="str">
        <f>+VLOOKUP(tblSalaries[[#This Row],[Years of Experience]],Categories!$A$14:$B$17,2)</f>
        <v>Under 5 years</v>
      </c>
    </row>
    <row r="505" spans="2:15" ht="15" customHeight="1" x14ac:dyDescent="0.25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s="8" t="str">
        <f>+VLOOKUP(tblSalaries[[#This Row],[clean Country]],tblCountries[#All],3,FALSE)</f>
        <v>South Asia</v>
      </c>
      <c r="M505" t="s">
        <v>18</v>
      </c>
      <c r="O505" s="8" t="str">
        <f>+VLOOKUP(tblSalaries[[#This Row],[Years of Experience]],Categories!$A$14:$B$17,2)</f>
        <v>Under 5 years</v>
      </c>
    </row>
    <row r="506" spans="2:15" ht="15" customHeight="1" x14ac:dyDescent="0.25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s="8" t="str">
        <f>+VLOOKUP(tblSalaries[[#This Row],[clean Country]],tblCountries[#All],3,FALSE)</f>
        <v>Central &amp; South America</v>
      </c>
      <c r="M506" t="s">
        <v>13</v>
      </c>
      <c r="O506" s="8" t="str">
        <f>+VLOOKUP(tblSalaries[[#This Row],[Years of Experience]],Categories!$A$14:$B$17,2)</f>
        <v>Under 5 years</v>
      </c>
    </row>
    <row r="507" spans="2:15" ht="15" customHeight="1" x14ac:dyDescent="0.25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s="8" t="str">
        <f>+VLOOKUP(tblSalaries[[#This Row],[clean Country]],tblCountries[#All],3,FALSE)</f>
        <v>North America</v>
      </c>
      <c r="M507" t="s">
        <v>13</v>
      </c>
      <c r="O507" s="8" t="str">
        <f>+VLOOKUP(tblSalaries[[#This Row],[Years of Experience]],Categories!$A$14:$B$17,2)</f>
        <v>Under 5 years</v>
      </c>
    </row>
    <row r="508" spans="2:15" ht="15" customHeight="1" x14ac:dyDescent="0.25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s="8" t="str">
        <f>+VLOOKUP(tblSalaries[[#This Row],[clean Country]],tblCountries[#All],3,FALSE)</f>
        <v>Europe</v>
      </c>
      <c r="M508" t="s">
        <v>9</v>
      </c>
      <c r="O508" s="8" t="str">
        <f>+VLOOKUP(tblSalaries[[#This Row],[Years of Experience]],Categories!$A$14:$B$17,2)</f>
        <v>Under 5 years</v>
      </c>
    </row>
    <row r="509" spans="2:15" ht="15" customHeight="1" x14ac:dyDescent="0.25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s="8" t="str">
        <f>+VLOOKUP(tblSalaries[[#This Row],[clean Country]],tblCountries[#All],3,FALSE)</f>
        <v>Europe</v>
      </c>
      <c r="M509" t="s">
        <v>25</v>
      </c>
      <c r="O509" s="8" t="str">
        <f>+VLOOKUP(tblSalaries[[#This Row],[Years of Experience]],Categories!$A$14:$B$17,2)</f>
        <v>Under 5 years</v>
      </c>
    </row>
    <row r="510" spans="2:15" ht="15" customHeight="1" x14ac:dyDescent="0.25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s="8" t="str">
        <f>+VLOOKUP(tblSalaries[[#This Row],[clean Country]],tblCountries[#All],3,FALSE)</f>
        <v>North America</v>
      </c>
      <c r="M510" t="s">
        <v>18</v>
      </c>
      <c r="O510" s="8" t="str">
        <f>+VLOOKUP(tblSalaries[[#This Row],[Years of Experience]],Categories!$A$14:$B$17,2)</f>
        <v>Under 5 years</v>
      </c>
    </row>
    <row r="511" spans="2:15" ht="15" customHeight="1" x14ac:dyDescent="0.25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s="8" t="str">
        <f>+VLOOKUP(tblSalaries[[#This Row],[clean Country]],tblCountries[#All],3,FALSE)</f>
        <v>North America</v>
      </c>
      <c r="M511" t="s">
        <v>13</v>
      </c>
      <c r="O511" s="8" t="str">
        <f>+VLOOKUP(tblSalaries[[#This Row],[Years of Experience]],Categories!$A$14:$B$17,2)</f>
        <v>Under 5 years</v>
      </c>
    </row>
    <row r="512" spans="2:15" ht="15" customHeight="1" x14ac:dyDescent="0.25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s="8" t="str">
        <f>+VLOOKUP(tblSalaries[[#This Row],[clean Country]],tblCountries[#All],3,FALSE)</f>
        <v>North America</v>
      </c>
      <c r="M512" t="s">
        <v>9</v>
      </c>
      <c r="O512" s="8" t="str">
        <f>+VLOOKUP(tblSalaries[[#This Row],[Years of Experience]],Categories!$A$14:$B$17,2)</f>
        <v>Under 5 years</v>
      </c>
    </row>
    <row r="513" spans="2:15" ht="15" customHeight="1" x14ac:dyDescent="0.25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s="8" t="str">
        <f>+VLOOKUP(tblSalaries[[#This Row],[clean Country]],tblCountries[#All],3,FALSE)</f>
        <v>Central Asia &amp; Middle East</v>
      </c>
      <c r="M513" t="s">
        <v>9</v>
      </c>
      <c r="O513" s="8" t="str">
        <f>+VLOOKUP(tblSalaries[[#This Row],[Years of Experience]],Categories!$A$14:$B$17,2)</f>
        <v>Under 5 years</v>
      </c>
    </row>
    <row r="514" spans="2:15" ht="15" customHeight="1" x14ac:dyDescent="0.25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s="8" t="str">
        <f>+VLOOKUP(tblSalaries[[#This Row],[clean Country]],tblCountries[#All],3,FALSE)</f>
        <v>North America</v>
      </c>
      <c r="M514" t="s">
        <v>9</v>
      </c>
      <c r="O514" s="8" t="str">
        <f>+VLOOKUP(tblSalaries[[#This Row],[Years of Experience]],Categories!$A$14:$B$17,2)</f>
        <v>Under 5 years</v>
      </c>
    </row>
    <row r="515" spans="2:15" ht="15" customHeight="1" x14ac:dyDescent="0.25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s="8" t="str">
        <f>+VLOOKUP(tblSalaries[[#This Row],[clean Country]],tblCountries[#All],3,FALSE)</f>
        <v>North America</v>
      </c>
      <c r="M515" t="s">
        <v>13</v>
      </c>
      <c r="O515" s="8" t="str">
        <f>+VLOOKUP(tblSalaries[[#This Row],[Years of Experience]],Categories!$A$14:$B$17,2)</f>
        <v>Under 5 years</v>
      </c>
    </row>
    <row r="516" spans="2:15" ht="15" customHeight="1" x14ac:dyDescent="0.25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s="8" t="str">
        <f>+VLOOKUP(tblSalaries[[#This Row],[clean Country]],tblCountries[#All],3,FALSE)</f>
        <v>South Asia</v>
      </c>
      <c r="M516" t="s">
        <v>9</v>
      </c>
      <c r="O516" s="8" t="str">
        <f>+VLOOKUP(tblSalaries[[#This Row],[Years of Experience]],Categories!$A$14:$B$17,2)</f>
        <v>Under 5 years</v>
      </c>
    </row>
    <row r="517" spans="2:15" ht="15" customHeight="1" x14ac:dyDescent="0.25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s="8" t="str">
        <f>+VLOOKUP(tblSalaries[[#This Row],[clean Country]],tblCountries[#All],3,FALSE)</f>
        <v>North America</v>
      </c>
      <c r="M517" t="s">
        <v>9</v>
      </c>
      <c r="O517" s="8" t="str">
        <f>+VLOOKUP(tblSalaries[[#This Row],[Years of Experience]],Categories!$A$14:$B$17,2)</f>
        <v>Under 5 years</v>
      </c>
    </row>
    <row r="518" spans="2:15" ht="15" customHeight="1" x14ac:dyDescent="0.25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s="8" t="str">
        <f>+VLOOKUP(tblSalaries[[#This Row],[clean Country]],tblCountries[#All],3,FALSE)</f>
        <v>North America</v>
      </c>
      <c r="M518" t="s">
        <v>18</v>
      </c>
      <c r="O518" s="8" t="str">
        <f>+VLOOKUP(tblSalaries[[#This Row],[Years of Experience]],Categories!$A$14:$B$17,2)</f>
        <v>Under 5 years</v>
      </c>
    </row>
    <row r="519" spans="2:15" ht="15" customHeight="1" x14ac:dyDescent="0.25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s="8" t="str">
        <f>+VLOOKUP(tblSalaries[[#This Row],[clean Country]],tblCountries[#All],3,FALSE)</f>
        <v>North America</v>
      </c>
      <c r="M519" t="s">
        <v>18</v>
      </c>
      <c r="O519" s="8" t="str">
        <f>+VLOOKUP(tblSalaries[[#This Row],[Years of Experience]],Categories!$A$14:$B$17,2)</f>
        <v>Under 5 years</v>
      </c>
    </row>
    <row r="520" spans="2:15" ht="15" customHeight="1" x14ac:dyDescent="0.25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s="8" t="str">
        <f>+VLOOKUP(tblSalaries[[#This Row],[clean Country]],tblCountries[#All],3,FALSE)</f>
        <v>North America</v>
      </c>
      <c r="M520" t="s">
        <v>9</v>
      </c>
      <c r="O520" s="8" t="str">
        <f>+VLOOKUP(tblSalaries[[#This Row],[Years of Experience]],Categories!$A$14:$B$17,2)</f>
        <v>Under 5 years</v>
      </c>
    </row>
    <row r="521" spans="2:15" ht="15" customHeight="1" x14ac:dyDescent="0.25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s="8" t="str">
        <f>+VLOOKUP(tblSalaries[[#This Row],[clean Country]],tblCountries[#All],3,FALSE)</f>
        <v>South Asia</v>
      </c>
      <c r="M521" t="s">
        <v>9</v>
      </c>
      <c r="O521" s="8" t="str">
        <f>+VLOOKUP(tblSalaries[[#This Row],[Years of Experience]],Categories!$A$14:$B$17,2)</f>
        <v>Under 5 years</v>
      </c>
    </row>
    <row r="522" spans="2:15" ht="15" customHeight="1" x14ac:dyDescent="0.25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s="8" t="str">
        <f>+VLOOKUP(tblSalaries[[#This Row],[clean Country]],tblCountries[#All],3,FALSE)</f>
        <v>North America</v>
      </c>
      <c r="M522" t="s">
        <v>18</v>
      </c>
      <c r="O522" s="8" t="str">
        <f>+VLOOKUP(tblSalaries[[#This Row],[Years of Experience]],Categories!$A$14:$B$17,2)</f>
        <v>Under 5 years</v>
      </c>
    </row>
    <row r="523" spans="2:15" ht="15" customHeight="1" x14ac:dyDescent="0.25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s="8" t="str">
        <f>+VLOOKUP(tblSalaries[[#This Row],[clean Country]],tblCountries[#All],3,FALSE)</f>
        <v>Europe</v>
      </c>
      <c r="M523" t="s">
        <v>13</v>
      </c>
      <c r="O523" s="8" t="str">
        <f>+VLOOKUP(tblSalaries[[#This Row],[Years of Experience]],Categories!$A$14:$B$17,2)</f>
        <v>Under 5 years</v>
      </c>
    </row>
    <row r="524" spans="2:15" ht="15" customHeight="1" x14ac:dyDescent="0.25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s="8" t="str">
        <f>+VLOOKUP(tblSalaries[[#This Row],[clean Country]],tblCountries[#All],3,FALSE)</f>
        <v>Europe</v>
      </c>
      <c r="M524" t="s">
        <v>18</v>
      </c>
      <c r="O524" s="8" t="str">
        <f>+VLOOKUP(tblSalaries[[#This Row],[Years of Experience]],Categories!$A$14:$B$17,2)</f>
        <v>Under 5 years</v>
      </c>
    </row>
    <row r="525" spans="2:15" ht="15" customHeight="1" x14ac:dyDescent="0.25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s="8" t="str">
        <f>+VLOOKUP(tblSalaries[[#This Row],[clean Country]],tblCountries[#All],3,FALSE)</f>
        <v>North America</v>
      </c>
      <c r="M525" t="s">
        <v>18</v>
      </c>
      <c r="O525" s="8" t="str">
        <f>+VLOOKUP(tblSalaries[[#This Row],[Years of Experience]],Categories!$A$14:$B$17,2)</f>
        <v>Under 5 years</v>
      </c>
    </row>
    <row r="526" spans="2:15" ht="15" customHeight="1" x14ac:dyDescent="0.25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s="8" t="str">
        <f>+VLOOKUP(tblSalaries[[#This Row],[clean Country]],tblCountries[#All],3,FALSE)</f>
        <v>North America</v>
      </c>
      <c r="M526" t="s">
        <v>9</v>
      </c>
      <c r="O526" s="8" t="str">
        <f>+VLOOKUP(tblSalaries[[#This Row],[Years of Experience]],Categories!$A$14:$B$17,2)</f>
        <v>Under 5 years</v>
      </c>
    </row>
    <row r="527" spans="2:15" ht="15" customHeight="1" x14ac:dyDescent="0.25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s="8" t="str">
        <f>+VLOOKUP(tblSalaries[[#This Row],[clean Country]],tblCountries[#All],3,FALSE)</f>
        <v>Europe</v>
      </c>
      <c r="M527" t="s">
        <v>13</v>
      </c>
      <c r="O527" s="8" t="str">
        <f>+VLOOKUP(tblSalaries[[#This Row],[Years of Experience]],Categories!$A$14:$B$17,2)</f>
        <v>Under 5 years</v>
      </c>
    </row>
    <row r="528" spans="2:15" ht="15" customHeight="1" x14ac:dyDescent="0.25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s="8" t="str">
        <f>+VLOOKUP(tblSalaries[[#This Row],[clean Country]],tblCountries[#All],3,FALSE)</f>
        <v>Europe</v>
      </c>
      <c r="M528" t="s">
        <v>18</v>
      </c>
      <c r="O528" s="8" t="str">
        <f>+VLOOKUP(tblSalaries[[#This Row],[Years of Experience]],Categories!$A$14:$B$17,2)</f>
        <v>Under 5 years</v>
      </c>
    </row>
    <row r="529" spans="2:15" ht="15" customHeight="1" x14ac:dyDescent="0.25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s="8" t="str">
        <f>+VLOOKUP(tblSalaries[[#This Row],[clean Country]],tblCountries[#All],3,FALSE)</f>
        <v>Oceania</v>
      </c>
      <c r="M529" t="s">
        <v>18</v>
      </c>
      <c r="O529" s="8" t="str">
        <f>+VLOOKUP(tblSalaries[[#This Row],[Years of Experience]],Categories!$A$14:$B$17,2)</f>
        <v>Under 5 years</v>
      </c>
    </row>
    <row r="530" spans="2:15" ht="15" customHeight="1" x14ac:dyDescent="0.25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s="8" t="str">
        <f>+VLOOKUP(tblSalaries[[#This Row],[clean Country]],tblCountries[#All],3,FALSE)</f>
        <v>Oceania</v>
      </c>
      <c r="M530" t="s">
        <v>18</v>
      </c>
      <c r="O530" s="8" t="str">
        <f>+VLOOKUP(tblSalaries[[#This Row],[Years of Experience]],Categories!$A$14:$B$17,2)</f>
        <v>Under 5 years</v>
      </c>
    </row>
    <row r="531" spans="2:15" ht="15" customHeight="1" x14ac:dyDescent="0.25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s="8" t="str">
        <f>+VLOOKUP(tblSalaries[[#This Row],[clean Country]],tblCountries[#All],3,FALSE)</f>
        <v>Central &amp; South America</v>
      </c>
      <c r="M531" t="s">
        <v>18</v>
      </c>
      <c r="O531" s="8" t="str">
        <f>+VLOOKUP(tblSalaries[[#This Row],[Years of Experience]],Categories!$A$14:$B$17,2)</f>
        <v>Under 5 years</v>
      </c>
    </row>
    <row r="532" spans="2:15" ht="15" customHeight="1" x14ac:dyDescent="0.25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s="8" t="str">
        <f>+VLOOKUP(tblSalaries[[#This Row],[clean Country]],tblCountries[#All],3,FALSE)</f>
        <v>North America</v>
      </c>
      <c r="M532" t="s">
        <v>18</v>
      </c>
      <c r="O532" s="8" t="str">
        <f>+VLOOKUP(tblSalaries[[#This Row],[Years of Experience]],Categories!$A$14:$B$17,2)</f>
        <v>Under 5 years</v>
      </c>
    </row>
    <row r="533" spans="2:15" ht="15" customHeight="1" x14ac:dyDescent="0.25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s="8" t="str">
        <f>+VLOOKUP(tblSalaries[[#This Row],[clean Country]],tblCountries[#All],3,FALSE)</f>
        <v>Europe</v>
      </c>
      <c r="M533" t="s">
        <v>9</v>
      </c>
      <c r="O533" s="8" t="str">
        <f>+VLOOKUP(tblSalaries[[#This Row],[Years of Experience]],Categories!$A$14:$B$17,2)</f>
        <v>Under 5 years</v>
      </c>
    </row>
    <row r="534" spans="2:15" ht="15" customHeight="1" x14ac:dyDescent="0.25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s="8" t="str">
        <f>+VLOOKUP(tblSalaries[[#This Row],[clean Country]],tblCountries[#All],3,FALSE)</f>
        <v>Unclassified</v>
      </c>
      <c r="M534" t="s">
        <v>9</v>
      </c>
      <c r="O534" s="8" t="str">
        <f>+VLOOKUP(tblSalaries[[#This Row],[Years of Experience]],Categories!$A$14:$B$17,2)</f>
        <v>Under 5 years</v>
      </c>
    </row>
    <row r="535" spans="2:15" ht="15" customHeight="1" x14ac:dyDescent="0.25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s="8" t="str">
        <f>+VLOOKUP(tblSalaries[[#This Row],[clean Country]],tblCountries[#All],3,FALSE)</f>
        <v>North America</v>
      </c>
      <c r="M535" t="s">
        <v>18</v>
      </c>
      <c r="O535" s="8" t="str">
        <f>+VLOOKUP(tblSalaries[[#This Row],[Years of Experience]],Categories!$A$14:$B$17,2)</f>
        <v>Under 5 years</v>
      </c>
    </row>
    <row r="536" spans="2:15" ht="15" customHeight="1" x14ac:dyDescent="0.25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s="8" t="str">
        <f>+VLOOKUP(tblSalaries[[#This Row],[clean Country]],tblCountries[#All],3,FALSE)</f>
        <v>South Asia</v>
      </c>
      <c r="M536" t="s">
        <v>9</v>
      </c>
      <c r="O536" s="8" t="str">
        <f>+VLOOKUP(tblSalaries[[#This Row],[Years of Experience]],Categories!$A$14:$B$17,2)</f>
        <v>Under 5 years</v>
      </c>
    </row>
    <row r="537" spans="2:15" ht="15" customHeight="1" x14ac:dyDescent="0.25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s="8" t="str">
        <f>+VLOOKUP(tblSalaries[[#This Row],[clean Country]],tblCountries[#All],3,FALSE)</f>
        <v>Oceania</v>
      </c>
      <c r="M537" t="s">
        <v>9</v>
      </c>
      <c r="O537" s="8" t="str">
        <f>+VLOOKUP(tblSalaries[[#This Row],[Years of Experience]],Categories!$A$14:$B$17,2)</f>
        <v>Under 5 years</v>
      </c>
    </row>
    <row r="538" spans="2:15" ht="15" customHeight="1" x14ac:dyDescent="0.25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s="8" t="str">
        <f>+VLOOKUP(tblSalaries[[#This Row],[clean Country]],tblCountries[#All],3,FALSE)</f>
        <v>South Asia</v>
      </c>
      <c r="M538" t="s">
        <v>13</v>
      </c>
      <c r="O538" s="8" t="str">
        <f>+VLOOKUP(tblSalaries[[#This Row],[Years of Experience]],Categories!$A$14:$B$17,2)</f>
        <v>Under 5 years</v>
      </c>
    </row>
    <row r="539" spans="2:15" ht="15" customHeight="1" x14ac:dyDescent="0.25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s="8" t="str">
        <f>+VLOOKUP(tblSalaries[[#This Row],[clean Country]],tblCountries[#All],3,FALSE)</f>
        <v>North America</v>
      </c>
      <c r="M539" t="s">
        <v>13</v>
      </c>
      <c r="O539" s="8" t="str">
        <f>+VLOOKUP(tblSalaries[[#This Row],[Years of Experience]],Categories!$A$14:$B$17,2)</f>
        <v>Under 5 years</v>
      </c>
    </row>
    <row r="540" spans="2:15" ht="15" customHeight="1" x14ac:dyDescent="0.25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s="8" t="str">
        <f>+VLOOKUP(tblSalaries[[#This Row],[clean Country]],tblCountries[#All],3,FALSE)</f>
        <v>Central &amp; South America</v>
      </c>
      <c r="M540" t="s">
        <v>9</v>
      </c>
      <c r="O540" s="8" t="str">
        <f>+VLOOKUP(tblSalaries[[#This Row],[Years of Experience]],Categories!$A$14:$B$17,2)</f>
        <v>Under 5 years</v>
      </c>
    </row>
    <row r="541" spans="2:15" ht="15" customHeight="1" x14ac:dyDescent="0.25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s="8" t="str">
        <f>+VLOOKUP(tblSalaries[[#This Row],[clean Country]],tblCountries[#All],3,FALSE)</f>
        <v>North America</v>
      </c>
      <c r="M541" t="s">
        <v>18</v>
      </c>
      <c r="O541" s="8" t="str">
        <f>+VLOOKUP(tblSalaries[[#This Row],[Years of Experience]],Categories!$A$14:$B$17,2)</f>
        <v>Under 5 years</v>
      </c>
    </row>
    <row r="542" spans="2:15" ht="15" customHeight="1" x14ac:dyDescent="0.25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s="8" t="str">
        <f>+VLOOKUP(tblSalaries[[#This Row],[clean Country]],tblCountries[#All],3,FALSE)</f>
        <v>South Asia</v>
      </c>
      <c r="M542" t="s">
        <v>13</v>
      </c>
      <c r="O542" s="8" t="str">
        <f>+VLOOKUP(tblSalaries[[#This Row],[Years of Experience]],Categories!$A$14:$B$17,2)</f>
        <v>Under 5 years</v>
      </c>
    </row>
    <row r="543" spans="2:15" ht="15" customHeight="1" x14ac:dyDescent="0.25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s="8" t="str">
        <f>+VLOOKUP(tblSalaries[[#This Row],[clean Country]],tblCountries[#All],3,FALSE)</f>
        <v>North America</v>
      </c>
      <c r="M543" t="s">
        <v>13</v>
      </c>
      <c r="O543" s="8" t="str">
        <f>+VLOOKUP(tblSalaries[[#This Row],[Years of Experience]],Categories!$A$14:$B$17,2)</f>
        <v>Under 5 years</v>
      </c>
    </row>
    <row r="544" spans="2:15" ht="15" customHeight="1" x14ac:dyDescent="0.25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s="8" t="str">
        <f>+VLOOKUP(tblSalaries[[#This Row],[clean Country]],tblCountries[#All],3,FALSE)</f>
        <v>North America</v>
      </c>
      <c r="M544" t="s">
        <v>9</v>
      </c>
      <c r="O544" s="8" t="str">
        <f>+VLOOKUP(tblSalaries[[#This Row],[Years of Experience]],Categories!$A$14:$B$17,2)</f>
        <v>Under 5 years</v>
      </c>
    </row>
    <row r="545" spans="2:15" ht="15" customHeight="1" x14ac:dyDescent="0.25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s="8" t="str">
        <f>+VLOOKUP(tblSalaries[[#This Row],[clean Country]],tblCountries[#All],3,FALSE)</f>
        <v>North America</v>
      </c>
      <c r="M545" t="s">
        <v>13</v>
      </c>
      <c r="O545" s="8" t="str">
        <f>+VLOOKUP(tblSalaries[[#This Row],[Years of Experience]],Categories!$A$14:$B$17,2)</f>
        <v>Under 5 years</v>
      </c>
    </row>
    <row r="546" spans="2:15" ht="15" customHeight="1" x14ac:dyDescent="0.25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s="8" t="str">
        <f>+VLOOKUP(tblSalaries[[#This Row],[clean Country]],tblCountries[#All],3,FALSE)</f>
        <v>North America</v>
      </c>
      <c r="M546" t="s">
        <v>9</v>
      </c>
      <c r="O546" s="8" t="str">
        <f>+VLOOKUP(tblSalaries[[#This Row],[Years of Experience]],Categories!$A$14:$B$17,2)</f>
        <v>Under 5 years</v>
      </c>
    </row>
    <row r="547" spans="2:15" ht="15" customHeight="1" x14ac:dyDescent="0.25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s="8" t="str">
        <f>+VLOOKUP(tblSalaries[[#This Row],[clean Country]],tblCountries[#All],3,FALSE)</f>
        <v>East Asia</v>
      </c>
      <c r="M547" t="s">
        <v>13</v>
      </c>
      <c r="O547" s="8" t="str">
        <f>+VLOOKUP(tblSalaries[[#This Row],[Years of Experience]],Categories!$A$14:$B$17,2)</f>
        <v>Under 5 years</v>
      </c>
    </row>
    <row r="548" spans="2:15" ht="15" customHeight="1" x14ac:dyDescent="0.25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s="8" t="str">
        <f>+VLOOKUP(tblSalaries[[#This Row],[clean Country]],tblCountries[#All],3,FALSE)</f>
        <v>North America</v>
      </c>
      <c r="M548" t="s">
        <v>9</v>
      </c>
      <c r="O548" s="8" t="str">
        <f>+VLOOKUP(tblSalaries[[#This Row],[Years of Experience]],Categories!$A$14:$B$17,2)</f>
        <v>Under 5 years</v>
      </c>
    </row>
    <row r="549" spans="2:15" ht="15" customHeight="1" x14ac:dyDescent="0.25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s="8" t="str">
        <f>+VLOOKUP(tblSalaries[[#This Row],[clean Country]],tblCountries[#All],3,FALSE)</f>
        <v>Europe</v>
      </c>
      <c r="M549" t="s">
        <v>9</v>
      </c>
      <c r="O549" s="8" t="str">
        <f>+VLOOKUP(tblSalaries[[#This Row],[Years of Experience]],Categories!$A$14:$B$17,2)</f>
        <v>Under 5 years</v>
      </c>
    </row>
    <row r="550" spans="2:15" ht="15" customHeight="1" x14ac:dyDescent="0.25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s="8" t="str">
        <f>+VLOOKUP(tblSalaries[[#This Row],[clean Country]],tblCountries[#All],3,FALSE)</f>
        <v>Oceania</v>
      </c>
      <c r="M550" t="s">
        <v>18</v>
      </c>
      <c r="O550" s="8" t="str">
        <f>+VLOOKUP(tblSalaries[[#This Row],[Years of Experience]],Categories!$A$14:$B$17,2)</f>
        <v>Under 5 years</v>
      </c>
    </row>
    <row r="551" spans="2:15" ht="15" customHeight="1" x14ac:dyDescent="0.25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s="8" t="str">
        <f>+VLOOKUP(tblSalaries[[#This Row],[clean Country]],tblCountries[#All],3,FALSE)</f>
        <v>North America</v>
      </c>
      <c r="M551" t="s">
        <v>25</v>
      </c>
      <c r="O551" s="8" t="str">
        <f>+VLOOKUP(tblSalaries[[#This Row],[Years of Experience]],Categories!$A$14:$B$17,2)</f>
        <v>Under 5 years</v>
      </c>
    </row>
    <row r="552" spans="2:15" ht="15" customHeight="1" x14ac:dyDescent="0.25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s="8" t="str">
        <f>+VLOOKUP(tblSalaries[[#This Row],[clean Country]],tblCountries[#All],3,FALSE)</f>
        <v>North America</v>
      </c>
      <c r="M552" t="s">
        <v>18</v>
      </c>
      <c r="O552" s="8" t="str">
        <f>+VLOOKUP(tblSalaries[[#This Row],[Years of Experience]],Categories!$A$14:$B$17,2)</f>
        <v>Under 5 years</v>
      </c>
    </row>
    <row r="553" spans="2:15" ht="15" customHeight="1" x14ac:dyDescent="0.25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s="8" t="str">
        <f>+VLOOKUP(tblSalaries[[#This Row],[clean Country]],tblCountries[#All],3,FALSE)</f>
        <v>Central &amp; South America</v>
      </c>
      <c r="M553" t="s">
        <v>18</v>
      </c>
      <c r="O553" s="8" t="str">
        <f>+VLOOKUP(tblSalaries[[#This Row],[Years of Experience]],Categories!$A$14:$B$17,2)</f>
        <v>Under 5 years</v>
      </c>
    </row>
    <row r="554" spans="2:15" ht="15" customHeight="1" x14ac:dyDescent="0.25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s="8" t="str">
        <f>+VLOOKUP(tblSalaries[[#This Row],[clean Country]],tblCountries[#All],3,FALSE)</f>
        <v>North America</v>
      </c>
      <c r="M554" t="s">
        <v>13</v>
      </c>
      <c r="N554">
        <v>5</v>
      </c>
      <c r="O554" s="8" t="str">
        <f>+VLOOKUP(tblSalaries[[#This Row],[Years of Experience]],Categories!$A$14:$B$17,2)</f>
        <v>5-10 years</v>
      </c>
    </row>
    <row r="555" spans="2:15" ht="15" customHeight="1" x14ac:dyDescent="0.25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s="8" t="str">
        <f>+VLOOKUP(tblSalaries[[#This Row],[clean Country]],tblCountries[#All],3,FALSE)</f>
        <v>Central &amp; South America</v>
      </c>
      <c r="M555" t="s">
        <v>9</v>
      </c>
      <c r="N555">
        <v>20</v>
      </c>
      <c r="O555" s="8" t="str">
        <f>+VLOOKUP(tblSalaries[[#This Row],[Years of Experience]],Categories!$A$14:$B$17,2)</f>
        <v>Over 20 years</v>
      </c>
    </row>
    <row r="556" spans="2:15" ht="15" customHeight="1" x14ac:dyDescent="0.25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s="8" t="str">
        <f>+VLOOKUP(tblSalaries[[#This Row],[clean Country]],tblCountries[#All],3,FALSE)</f>
        <v>North America</v>
      </c>
      <c r="M556" t="s">
        <v>25</v>
      </c>
      <c r="N556">
        <v>7</v>
      </c>
      <c r="O556" s="8" t="str">
        <f>+VLOOKUP(tblSalaries[[#This Row],[Years of Experience]],Categories!$A$14:$B$17,2)</f>
        <v>5-10 years</v>
      </c>
    </row>
    <row r="557" spans="2:15" ht="15" customHeight="1" x14ac:dyDescent="0.25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s="8" t="str">
        <f>+VLOOKUP(tblSalaries[[#This Row],[clean Country]],tblCountries[#All],3,FALSE)</f>
        <v>North America</v>
      </c>
      <c r="M557" t="s">
        <v>25</v>
      </c>
      <c r="N557">
        <v>20</v>
      </c>
      <c r="O557" s="8" t="str">
        <f>+VLOOKUP(tblSalaries[[#This Row],[Years of Experience]],Categories!$A$14:$B$17,2)</f>
        <v>Over 20 years</v>
      </c>
    </row>
    <row r="558" spans="2:15" ht="15" customHeight="1" x14ac:dyDescent="0.25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s="8" t="str">
        <f>+VLOOKUP(tblSalaries[[#This Row],[clean Country]],tblCountries[#All],3,FALSE)</f>
        <v>North America</v>
      </c>
      <c r="M558" t="s">
        <v>13</v>
      </c>
      <c r="N558">
        <v>1</v>
      </c>
      <c r="O558" s="8" t="str">
        <f>+VLOOKUP(tblSalaries[[#This Row],[Years of Experience]],Categories!$A$14:$B$17,2)</f>
        <v>Under 5 years</v>
      </c>
    </row>
    <row r="559" spans="2:15" ht="15" customHeight="1" x14ac:dyDescent="0.25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s="8" t="str">
        <f>+VLOOKUP(tblSalaries[[#This Row],[clean Country]],tblCountries[#All],3,FALSE)</f>
        <v>North America</v>
      </c>
      <c r="M559" t="s">
        <v>18</v>
      </c>
      <c r="N559">
        <v>10</v>
      </c>
      <c r="O559" s="8" t="str">
        <f>+VLOOKUP(tblSalaries[[#This Row],[Years of Experience]],Categories!$A$14:$B$17,2)</f>
        <v>10-20 years</v>
      </c>
    </row>
    <row r="560" spans="2:15" ht="15" customHeight="1" x14ac:dyDescent="0.25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s="8" t="str">
        <f>+VLOOKUP(tblSalaries[[#This Row],[clean Country]],tblCountries[#All],3,FALSE)</f>
        <v>Europe</v>
      </c>
      <c r="M560" t="s">
        <v>13</v>
      </c>
      <c r="N560">
        <v>6</v>
      </c>
      <c r="O560" s="8" t="str">
        <f>+VLOOKUP(tblSalaries[[#This Row],[Years of Experience]],Categories!$A$14:$B$17,2)</f>
        <v>5-10 years</v>
      </c>
    </row>
    <row r="561" spans="2:15" ht="15" customHeight="1" x14ac:dyDescent="0.25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s="8" t="str">
        <f>+VLOOKUP(tblSalaries[[#This Row],[clean Country]],tblCountries[#All],3,FALSE)</f>
        <v>North America</v>
      </c>
      <c r="M561" t="s">
        <v>9</v>
      </c>
      <c r="N561">
        <v>2</v>
      </c>
      <c r="O561" s="8" t="str">
        <f>+VLOOKUP(tblSalaries[[#This Row],[Years of Experience]],Categories!$A$14:$B$17,2)</f>
        <v>Under 5 years</v>
      </c>
    </row>
    <row r="562" spans="2:15" ht="15" customHeight="1" x14ac:dyDescent="0.25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s="8" t="str">
        <f>+VLOOKUP(tblSalaries[[#This Row],[clean Country]],tblCountries[#All],3,FALSE)</f>
        <v>Oceania</v>
      </c>
      <c r="M562" t="s">
        <v>18</v>
      </c>
      <c r="N562">
        <v>11</v>
      </c>
      <c r="O562" s="8" t="str">
        <f>+VLOOKUP(tblSalaries[[#This Row],[Years of Experience]],Categories!$A$14:$B$17,2)</f>
        <v>10-20 years</v>
      </c>
    </row>
    <row r="563" spans="2:15" ht="15" customHeight="1" x14ac:dyDescent="0.25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s="8" t="str">
        <f>+VLOOKUP(tblSalaries[[#This Row],[clean Country]],tblCountries[#All],3,FALSE)</f>
        <v>Oceania</v>
      </c>
      <c r="M563" t="s">
        <v>9</v>
      </c>
      <c r="N563">
        <v>20</v>
      </c>
      <c r="O563" s="8" t="str">
        <f>+VLOOKUP(tblSalaries[[#This Row],[Years of Experience]],Categories!$A$14:$B$17,2)</f>
        <v>Over 20 years</v>
      </c>
    </row>
    <row r="564" spans="2:15" ht="15" customHeight="1" x14ac:dyDescent="0.25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s="8" t="str">
        <f>+VLOOKUP(tblSalaries[[#This Row],[clean Country]],tblCountries[#All],3,FALSE)</f>
        <v>Oceania</v>
      </c>
      <c r="M564" t="s">
        <v>9</v>
      </c>
      <c r="N564">
        <v>23</v>
      </c>
      <c r="O564" s="8" t="str">
        <f>+VLOOKUP(tblSalaries[[#This Row],[Years of Experience]],Categories!$A$14:$B$17,2)</f>
        <v>Over 20 years</v>
      </c>
    </row>
    <row r="565" spans="2:15" ht="15" customHeight="1" x14ac:dyDescent="0.25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s="8" t="str">
        <f>+VLOOKUP(tblSalaries[[#This Row],[clean Country]],tblCountries[#All],3,FALSE)</f>
        <v>North America</v>
      </c>
      <c r="M565" t="s">
        <v>13</v>
      </c>
      <c r="N565">
        <v>11</v>
      </c>
      <c r="O565" s="8" t="str">
        <f>+VLOOKUP(tblSalaries[[#This Row],[Years of Experience]],Categories!$A$14:$B$17,2)</f>
        <v>10-20 years</v>
      </c>
    </row>
    <row r="566" spans="2:15" ht="15" customHeight="1" x14ac:dyDescent="0.25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s="8" t="str">
        <f>+VLOOKUP(tblSalaries[[#This Row],[clean Country]],tblCountries[#All],3,FALSE)</f>
        <v>North America</v>
      </c>
      <c r="M566" t="s">
        <v>9</v>
      </c>
      <c r="N566">
        <v>6</v>
      </c>
      <c r="O566" s="8" t="str">
        <f>+VLOOKUP(tblSalaries[[#This Row],[Years of Experience]],Categories!$A$14:$B$17,2)</f>
        <v>5-10 years</v>
      </c>
    </row>
    <row r="567" spans="2:15" ht="15" customHeight="1" x14ac:dyDescent="0.25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s="8" t="str">
        <f>+VLOOKUP(tblSalaries[[#This Row],[clean Country]],tblCountries[#All],3,FALSE)</f>
        <v>Europe</v>
      </c>
      <c r="M567" t="s">
        <v>9</v>
      </c>
      <c r="N567">
        <v>27</v>
      </c>
      <c r="O567" s="8" t="str">
        <f>+VLOOKUP(tblSalaries[[#This Row],[Years of Experience]],Categories!$A$14:$B$17,2)</f>
        <v>Over 20 years</v>
      </c>
    </row>
    <row r="568" spans="2:15" ht="15" customHeight="1" x14ac:dyDescent="0.25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s="8" t="str">
        <f>+VLOOKUP(tblSalaries[[#This Row],[clean Country]],tblCountries[#All],3,FALSE)</f>
        <v>Europe</v>
      </c>
      <c r="M568" t="s">
        <v>13</v>
      </c>
      <c r="N568">
        <v>10</v>
      </c>
      <c r="O568" s="8" t="str">
        <f>+VLOOKUP(tblSalaries[[#This Row],[Years of Experience]],Categories!$A$14:$B$17,2)</f>
        <v>10-20 years</v>
      </c>
    </row>
    <row r="569" spans="2:15" ht="15" customHeight="1" x14ac:dyDescent="0.25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s="8" t="str">
        <f>+VLOOKUP(tblSalaries[[#This Row],[clean Country]],tblCountries[#All],3,FALSE)</f>
        <v>South Asia</v>
      </c>
      <c r="M569" t="s">
        <v>13</v>
      </c>
      <c r="N569">
        <v>6</v>
      </c>
      <c r="O569" s="8" t="str">
        <f>+VLOOKUP(tblSalaries[[#This Row],[Years of Experience]],Categories!$A$14:$B$17,2)</f>
        <v>5-10 years</v>
      </c>
    </row>
    <row r="570" spans="2:15" ht="15" customHeight="1" x14ac:dyDescent="0.25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s="8" t="str">
        <f>+VLOOKUP(tblSalaries[[#This Row],[clean Country]],tblCountries[#All],3,FALSE)</f>
        <v>Central &amp; South America</v>
      </c>
      <c r="M570" t="s">
        <v>25</v>
      </c>
      <c r="N570">
        <v>20</v>
      </c>
      <c r="O570" s="8" t="str">
        <f>+VLOOKUP(tblSalaries[[#This Row],[Years of Experience]],Categories!$A$14:$B$17,2)</f>
        <v>Over 20 years</v>
      </c>
    </row>
    <row r="571" spans="2:15" ht="15" customHeight="1" x14ac:dyDescent="0.25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s="8" t="str">
        <f>+VLOOKUP(tblSalaries[[#This Row],[clean Country]],tblCountries[#All],3,FALSE)</f>
        <v>Oceania</v>
      </c>
      <c r="M571" t="s">
        <v>9</v>
      </c>
      <c r="N571">
        <v>8</v>
      </c>
      <c r="O571" s="8" t="str">
        <f>+VLOOKUP(tblSalaries[[#This Row],[Years of Experience]],Categories!$A$14:$B$17,2)</f>
        <v>5-10 years</v>
      </c>
    </row>
    <row r="572" spans="2:15" ht="15" customHeight="1" x14ac:dyDescent="0.25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s="8" t="str">
        <f>+VLOOKUP(tblSalaries[[#This Row],[clean Country]],tblCountries[#All],3,FALSE)</f>
        <v>North America</v>
      </c>
      <c r="M572" t="s">
        <v>18</v>
      </c>
      <c r="N572">
        <v>15</v>
      </c>
      <c r="O572" s="8" t="str">
        <f>+VLOOKUP(tblSalaries[[#This Row],[Years of Experience]],Categories!$A$14:$B$17,2)</f>
        <v>10-20 years</v>
      </c>
    </row>
    <row r="573" spans="2:15" ht="15" customHeight="1" x14ac:dyDescent="0.25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s="8" t="str">
        <f>+VLOOKUP(tblSalaries[[#This Row],[clean Country]],tblCountries[#All],3,FALSE)</f>
        <v>North America</v>
      </c>
      <c r="M573" t="s">
        <v>9</v>
      </c>
      <c r="N573">
        <v>22</v>
      </c>
      <c r="O573" s="8" t="str">
        <f>+VLOOKUP(tblSalaries[[#This Row],[Years of Experience]],Categories!$A$14:$B$17,2)</f>
        <v>Over 20 years</v>
      </c>
    </row>
    <row r="574" spans="2:15" ht="15" customHeight="1" x14ac:dyDescent="0.25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s="8" t="str">
        <f>+VLOOKUP(tblSalaries[[#This Row],[clean Country]],tblCountries[#All],3,FALSE)</f>
        <v>Oceania</v>
      </c>
      <c r="M574" t="s">
        <v>18</v>
      </c>
      <c r="N574">
        <v>27</v>
      </c>
      <c r="O574" s="8" t="str">
        <f>+VLOOKUP(tblSalaries[[#This Row],[Years of Experience]],Categories!$A$14:$B$17,2)</f>
        <v>Over 20 years</v>
      </c>
    </row>
    <row r="575" spans="2:15" ht="15" customHeight="1" x14ac:dyDescent="0.25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s="8" t="str">
        <f>+VLOOKUP(tblSalaries[[#This Row],[clean Country]],tblCountries[#All],3,FALSE)</f>
        <v>North America</v>
      </c>
      <c r="M575" t="s">
        <v>9</v>
      </c>
      <c r="N575">
        <v>3</v>
      </c>
      <c r="O575" s="8" t="str">
        <f>+VLOOKUP(tblSalaries[[#This Row],[Years of Experience]],Categories!$A$14:$B$17,2)</f>
        <v>Under 5 years</v>
      </c>
    </row>
    <row r="576" spans="2:15" ht="15" customHeight="1" x14ac:dyDescent="0.25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s="8" t="str">
        <f>+VLOOKUP(tblSalaries[[#This Row],[clean Country]],tblCountries[#All],3,FALSE)</f>
        <v>North America</v>
      </c>
      <c r="M576" t="s">
        <v>18</v>
      </c>
      <c r="N576">
        <v>10</v>
      </c>
      <c r="O576" s="8" t="str">
        <f>+VLOOKUP(tblSalaries[[#This Row],[Years of Experience]],Categories!$A$14:$B$17,2)</f>
        <v>10-20 years</v>
      </c>
    </row>
    <row r="577" spans="2:15" ht="15" customHeight="1" x14ac:dyDescent="0.25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s="8" t="str">
        <f>+VLOOKUP(tblSalaries[[#This Row],[clean Country]],tblCountries[#All],3,FALSE)</f>
        <v>North America</v>
      </c>
      <c r="M577" t="s">
        <v>18</v>
      </c>
      <c r="N577">
        <v>30</v>
      </c>
      <c r="O577" s="8" t="str">
        <f>+VLOOKUP(tblSalaries[[#This Row],[Years of Experience]],Categories!$A$14:$B$17,2)</f>
        <v>Over 20 years</v>
      </c>
    </row>
    <row r="578" spans="2:15" ht="15" customHeight="1" x14ac:dyDescent="0.25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s="8" t="str">
        <f>+VLOOKUP(tblSalaries[[#This Row],[clean Country]],tblCountries[#All],3,FALSE)</f>
        <v>Oceania</v>
      </c>
      <c r="M578" t="s">
        <v>25</v>
      </c>
      <c r="N578">
        <v>10</v>
      </c>
      <c r="O578" s="8" t="str">
        <f>+VLOOKUP(tblSalaries[[#This Row],[Years of Experience]],Categories!$A$14:$B$17,2)</f>
        <v>10-20 years</v>
      </c>
    </row>
    <row r="579" spans="2:15" ht="15" customHeight="1" x14ac:dyDescent="0.25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s="8" t="str">
        <f>+VLOOKUP(tblSalaries[[#This Row],[clean Country]],tblCountries[#All],3,FALSE)</f>
        <v>North America</v>
      </c>
      <c r="M579" t="s">
        <v>9</v>
      </c>
      <c r="N579">
        <v>15</v>
      </c>
      <c r="O579" s="8" t="str">
        <f>+VLOOKUP(tblSalaries[[#This Row],[Years of Experience]],Categories!$A$14:$B$17,2)</f>
        <v>10-20 years</v>
      </c>
    </row>
    <row r="580" spans="2:15" ht="15" customHeight="1" x14ac:dyDescent="0.25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s="8" t="str">
        <f>+VLOOKUP(tblSalaries[[#This Row],[clean Country]],tblCountries[#All],3,FALSE)</f>
        <v>North America</v>
      </c>
      <c r="M580" t="s">
        <v>9</v>
      </c>
      <c r="N580">
        <v>3</v>
      </c>
      <c r="O580" s="8" t="str">
        <f>+VLOOKUP(tblSalaries[[#This Row],[Years of Experience]],Categories!$A$14:$B$17,2)</f>
        <v>Under 5 years</v>
      </c>
    </row>
    <row r="581" spans="2:15" ht="15" customHeight="1" x14ac:dyDescent="0.25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s="8" t="str">
        <f>+VLOOKUP(tblSalaries[[#This Row],[clean Country]],tblCountries[#All],3,FALSE)</f>
        <v>Oceania</v>
      </c>
      <c r="M581" t="s">
        <v>9</v>
      </c>
      <c r="N581">
        <v>16</v>
      </c>
      <c r="O581" s="8" t="str">
        <f>+VLOOKUP(tblSalaries[[#This Row],[Years of Experience]],Categories!$A$14:$B$17,2)</f>
        <v>10-20 years</v>
      </c>
    </row>
    <row r="582" spans="2:15" ht="15" customHeight="1" x14ac:dyDescent="0.25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s="8" t="str">
        <f>+VLOOKUP(tblSalaries[[#This Row],[clean Country]],tblCountries[#All],3,FALSE)</f>
        <v>North America</v>
      </c>
      <c r="M582" t="s">
        <v>18</v>
      </c>
      <c r="N582">
        <v>25</v>
      </c>
      <c r="O582" s="8" t="str">
        <f>+VLOOKUP(tblSalaries[[#This Row],[Years of Experience]],Categories!$A$14:$B$17,2)</f>
        <v>Over 20 years</v>
      </c>
    </row>
    <row r="583" spans="2:15" ht="15" customHeight="1" x14ac:dyDescent="0.25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s="8" t="str">
        <f>+VLOOKUP(tblSalaries[[#This Row],[clean Country]],tblCountries[#All],3,FALSE)</f>
        <v>North America</v>
      </c>
      <c r="M583" t="s">
        <v>9</v>
      </c>
      <c r="N583">
        <v>8</v>
      </c>
      <c r="O583" s="8" t="str">
        <f>+VLOOKUP(tblSalaries[[#This Row],[Years of Experience]],Categories!$A$14:$B$17,2)</f>
        <v>5-10 years</v>
      </c>
    </row>
    <row r="584" spans="2:15" ht="15" customHeight="1" x14ac:dyDescent="0.25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s="8" t="str">
        <f>+VLOOKUP(tblSalaries[[#This Row],[clean Country]],tblCountries[#All],3,FALSE)</f>
        <v>North America</v>
      </c>
      <c r="M584" t="s">
        <v>9</v>
      </c>
      <c r="N584">
        <v>3</v>
      </c>
      <c r="O584" s="8" t="str">
        <f>+VLOOKUP(tblSalaries[[#This Row],[Years of Experience]],Categories!$A$14:$B$17,2)</f>
        <v>Under 5 years</v>
      </c>
    </row>
    <row r="585" spans="2:15" ht="15" customHeight="1" x14ac:dyDescent="0.25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s="8" t="str">
        <f>+VLOOKUP(tblSalaries[[#This Row],[clean Country]],tblCountries[#All],3,FALSE)</f>
        <v>North America</v>
      </c>
      <c r="M585" t="s">
        <v>13</v>
      </c>
      <c r="N585">
        <v>7</v>
      </c>
      <c r="O585" s="8" t="str">
        <f>+VLOOKUP(tblSalaries[[#This Row],[Years of Experience]],Categories!$A$14:$B$17,2)</f>
        <v>5-10 years</v>
      </c>
    </row>
    <row r="586" spans="2:15" ht="15" customHeight="1" x14ac:dyDescent="0.25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s="8" t="str">
        <f>+VLOOKUP(tblSalaries[[#This Row],[clean Country]],tblCountries[#All],3,FALSE)</f>
        <v>East Asia</v>
      </c>
      <c r="M586" t="s">
        <v>9</v>
      </c>
      <c r="N586">
        <v>10</v>
      </c>
      <c r="O586" s="8" t="str">
        <f>+VLOOKUP(tblSalaries[[#This Row],[Years of Experience]],Categories!$A$14:$B$17,2)</f>
        <v>10-20 years</v>
      </c>
    </row>
    <row r="587" spans="2:15" ht="15" customHeight="1" x14ac:dyDescent="0.25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s="8" t="str">
        <f>+VLOOKUP(tblSalaries[[#This Row],[clean Country]],tblCountries[#All],3,FALSE)</f>
        <v>Europe</v>
      </c>
      <c r="M587" t="s">
        <v>13</v>
      </c>
      <c r="N587">
        <v>10</v>
      </c>
      <c r="O587" s="8" t="str">
        <f>+VLOOKUP(tblSalaries[[#This Row],[Years of Experience]],Categories!$A$14:$B$17,2)</f>
        <v>10-20 years</v>
      </c>
    </row>
    <row r="588" spans="2:15" ht="15" customHeight="1" x14ac:dyDescent="0.25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s="8" t="str">
        <f>+VLOOKUP(tblSalaries[[#This Row],[clean Country]],tblCountries[#All],3,FALSE)</f>
        <v>Europe</v>
      </c>
      <c r="M588" t="s">
        <v>18</v>
      </c>
      <c r="N588">
        <v>4</v>
      </c>
      <c r="O588" s="8" t="str">
        <f>+VLOOKUP(tblSalaries[[#This Row],[Years of Experience]],Categories!$A$14:$B$17,2)</f>
        <v>Under 5 years</v>
      </c>
    </row>
    <row r="589" spans="2:15" ht="15" customHeight="1" x14ac:dyDescent="0.25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s="8" t="str">
        <f>+VLOOKUP(tblSalaries[[#This Row],[clean Country]],tblCountries[#All],3,FALSE)</f>
        <v>North America</v>
      </c>
      <c r="M589" t="s">
        <v>18</v>
      </c>
      <c r="N589">
        <v>7</v>
      </c>
      <c r="O589" s="8" t="str">
        <f>+VLOOKUP(tblSalaries[[#This Row],[Years of Experience]],Categories!$A$14:$B$17,2)</f>
        <v>5-10 years</v>
      </c>
    </row>
    <row r="590" spans="2:15" ht="15" customHeight="1" x14ac:dyDescent="0.25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s="8" t="str">
        <f>+VLOOKUP(tblSalaries[[#This Row],[clean Country]],tblCountries[#All],3,FALSE)</f>
        <v>North America</v>
      </c>
      <c r="M590" t="s">
        <v>9</v>
      </c>
      <c r="N590">
        <v>5</v>
      </c>
      <c r="O590" s="8" t="str">
        <f>+VLOOKUP(tblSalaries[[#This Row],[Years of Experience]],Categories!$A$14:$B$17,2)</f>
        <v>5-10 years</v>
      </c>
    </row>
    <row r="591" spans="2:15" ht="15" customHeight="1" x14ac:dyDescent="0.25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s="8" t="str">
        <f>+VLOOKUP(tblSalaries[[#This Row],[clean Country]],tblCountries[#All],3,FALSE)</f>
        <v>South Asia</v>
      </c>
      <c r="M591" t="s">
        <v>25</v>
      </c>
      <c r="N591">
        <v>3</v>
      </c>
      <c r="O591" s="8" t="str">
        <f>+VLOOKUP(tblSalaries[[#This Row],[Years of Experience]],Categories!$A$14:$B$17,2)</f>
        <v>Under 5 years</v>
      </c>
    </row>
    <row r="592" spans="2:15" ht="15" customHeight="1" x14ac:dyDescent="0.25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s="8" t="str">
        <f>+VLOOKUP(tblSalaries[[#This Row],[clean Country]],tblCountries[#All],3,FALSE)</f>
        <v>South Asia</v>
      </c>
      <c r="M592" t="s">
        <v>25</v>
      </c>
      <c r="N592">
        <v>25</v>
      </c>
      <c r="O592" s="8" t="str">
        <f>+VLOOKUP(tblSalaries[[#This Row],[Years of Experience]],Categories!$A$14:$B$17,2)</f>
        <v>Over 20 years</v>
      </c>
    </row>
    <row r="593" spans="2:15" ht="15" customHeight="1" x14ac:dyDescent="0.25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s="8" t="str">
        <f>+VLOOKUP(tblSalaries[[#This Row],[clean Country]],tblCountries[#All],3,FALSE)</f>
        <v>North America</v>
      </c>
      <c r="M593" t="s">
        <v>9</v>
      </c>
      <c r="N593">
        <v>15</v>
      </c>
      <c r="O593" s="8" t="str">
        <f>+VLOOKUP(tblSalaries[[#This Row],[Years of Experience]],Categories!$A$14:$B$17,2)</f>
        <v>10-20 years</v>
      </c>
    </row>
    <row r="594" spans="2:15" ht="15" customHeight="1" x14ac:dyDescent="0.25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s="8" t="str">
        <f>+VLOOKUP(tblSalaries[[#This Row],[clean Country]],tblCountries[#All],3,FALSE)</f>
        <v>North America</v>
      </c>
      <c r="M594" t="s">
        <v>9</v>
      </c>
      <c r="N594">
        <v>7</v>
      </c>
      <c r="O594" s="8" t="str">
        <f>+VLOOKUP(tblSalaries[[#This Row],[Years of Experience]],Categories!$A$14:$B$17,2)</f>
        <v>5-10 years</v>
      </c>
    </row>
    <row r="595" spans="2:15" ht="15" customHeight="1" x14ac:dyDescent="0.25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s="8" t="str">
        <f>+VLOOKUP(tblSalaries[[#This Row],[clean Country]],tblCountries[#All],3,FALSE)</f>
        <v>North America</v>
      </c>
      <c r="M595" t="s">
        <v>18</v>
      </c>
      <c r="N595">
        <v>20</v>
      </c>
      <c r="O595" s="8" t="str">
        <f>+VLOOKUP(tblSalaries[[#This Row],[Years of Experience]],Categories!$A$14:$B$17,2)</f>
        <v>Over 20 years</v>
      </c>
    </row>
    <row r="596" spans="2:15" ht="15" customHeight="1" x14ac:dyDescent="0.25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s="8" t="str">
        <f>+VLOOKUP(tblSalaries[[#This Row],[clean Country]],tblCountries[#All],3,FALSE)</f>
        <v>South Asia</v>
      </c>
      <c r="M596" t="s">
        <v>18</v>
      </c>
      <c r="N596">
        <v>5</v>
      </c>
      <c r="O596" s="8" t="str">
        <f>+VLOOKUP(tblSalaries[[#This Row],[Years of Experience]],Categories!$A$14:$B$17,2)</f>
        <v>5-10 years</v>
      </c>
    </row>
    <row r="597" spans="2:15" ht="15" customHeight="1" x14ac:dyDescent="0.25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s="8" t="str">
        <f>+VLOOKUP(tblSalaries[[#This Row],[clean Country]],tblCountries[#All],3,FALSE)</f>
        <v>South Asia</v>
      </c>
      <c r="M597" t="s">
        <v>25</v>
      </c>
      <c r="N597">
        <v>10</v>
      </c>
      <c r="O597" s="8" t="str">
        <f>+VLOOKUP(tblSalaries[[#This Row],[Years of Experience]],Categories!$A$14:$B$17,2)</f>
        <v>10-20 years</v>
      </c>
    </row>
    <row r="598" spans="2:15" ht="15" customHeight="1" x14ac:dyDescent="0.25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s="8" t="str">
        <f>+VLOOKUP(tblSalaries[[#This Row],[clean Country]],tblCountries[#All],3,FALSE)</f>
        <v>North America</v>
      </c>
      <c r="M598" t="s">
        <v>18</v>
      </c>
      <c r="N598">
        <v>17</v>
      </c>
      <c r="O598" s="8" t="str">
        <f>+VLOOKUP(tblSalaries[[#This Row],[Years of Experience]],Categories!$A$14:$B$17,2)</f>
        <v>10-20 years</v>
      </c>
    </row>
    <row r="599" spans="2:15" ht="15" customHeight="1" x14ac:dyDescent="0.25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s="8" t="str">
        <f>+VLOOKUP(tblSalaries[[#This Row],[clean Country]],tblCountries[#All],3,FALSE)</f>
        <v>North America</v>
      </c>
      <c r="M599" t="s">
        <v>18</v>
      </c>
      <c r="N599">
        <v>18</v>
      </c>
      <c r="O599" s="8" t="str">
        <f>+VLOOKUP(tblSalaries[[#This Row],[Years of Experience]],Categories!$A$14:$B$17,2)</f>
        <v>10-20 years</v>
      </c>
    </row>
    <row r="600" spans="2:15" ht="15" customHeight="1" x14ac:dyDescent="0.25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s="8" t="str">
        <f>+VLOOKUP(tblSalaries[[#This Row],[clean Country]],tblCountries[#All],3,FALSE)</f>
        <v>North America</v>
      </c>
      <c r="M600" t="s">
        <v>9</v>
      </c>
      <c r="N600">
        <v>5</v>
      </c>
      <c r="O600" s="8" t="str">
        <f>+VLOOKUP(tblSalaries[[#This Row],[Years of Experience]],Categories!$A$14:$B$17,2)</f>
        <v>5-10 years</v>
      </c>
    </row>
    <row r="601" spans="2:15" ht="15" customHeight="1" x14ac:dyDescent="0.25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s="8" t="str">
        <f>+VLOOKUP(tblSalaries[[#This Row],[clean Country]],tblCountries[#All],3,FALSE)</f>
        <v>Oceania</v>
      </c>
      <c r="M601" t="s">
        <v>18</v>
      </c>
      <c r="N601">
        <v>20</v>
      </c>
      <c r="O601" s="8" t="str">
        <f>+VLOOKUP(tblSalaries[[#This Row],[Years of Experience]],Categories!$A$14:$B$17,2)</f>
        <v>Over 20 years</v>
      </c>
    </row>
    <row r="602" spans="2:15" ht="15" customHeight="1" x14ac:dyDescent="0.25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s="8" t="str">
        <f>+VLOOKUP(tblSalaries[[#This Row],[clean Country]],tblCountries[#All],3,FALSE)</f>
        <v>South Asia</v>
      </c>
      <c r="M602" t="s">
        <v>9</v>
      </c>
      <c r="N602">
        <v>10</v>
      </c>
      <c r="O602" s="8" t="str">
        <f>+VLOOKUP(tblSalaries[[#This Row],[Years of Experience]],Categories!$A$14:$B$17,2)</f>
        <v>10-20 years</v>
      </c>
    </row>
    <row r="603" spans="2:15" ht="15" customHeight="1" x14ac:dyDescent="0.25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s="8" t="str">
        <f>+VLOOKUP(tblSalaries[[#This Row],[clean Country]],tblCountries[#All],3,FALSE)</f>
        <v>North America</v>
      </c>
      <c r="M603" t="s">
        <v>18</v>
      </c>
      <c r="N603">
        <v>8</v>
      </c>
      <c r="O603" s="8" t="str">
        <f>+VLOOKUP(tblSalaries[[#This Row],[Years of Experience]],Categories!$A$14:$B$17,2)</f>
        <v>5-10 years</v>
      </c>
    </row>
    <row r="604" spans="2:15" ht="15" customHeight="1" x14ac:dyDescent="0.25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s="8" t="str">
        <f>+VLOOKUP(tblSalaries[[#This Row],[clean Country]],tblCountries[#All],3,FALSE)</f>
        <v>South Asia</v>
      </c>
      <c r="M604" t="s">
        <v>9</v>
      </c>
      <c r="N604">
        <v>3</v>
      </c>
      <c r="O604" s="8" t="str">
        <f>+VLOOKUP(tblSalaries[[#This Row],[Years of Experience]],Categories!$A$14:$B$17,2)</f>
        <v>Under 5 years</v>
      </c>
    </row>
    <row r="605" spans="2:15" ht="15" customHeight="1" x14ac:dyDescent="0.25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s="8" t="str">
        <f>+VLOOKUP(tblSalaries[[#This Row],[clean Country]],tblCountries[#All],3,FALSE)</f>
        <v>North America</v>
      </c>
      <c r="M605" t="s">
        <v>9</v>
      </c>
      <c r="N605">
        <v>5</v>
      </c>
      <c r="O605" s="8" t="str">
        <f>+VLOOKUP(tblSalaries[[#This Row],[Years of Experience]],Categories!$A$14:$B$17,2)</f>
        <v>5-10 years</v>
      </c>
    </row>
    <row r="606" spans="2:15" ht="15" customHeight="1" x14ac:dyDescent="0.25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s="8" t="str">
        <f>+VLOOKUP(tblSalaries[[#This Row],[clean Country]],tblCountries[#All],3,FALSE)</f>
        <v>South Asia</v>
      </c>
      <c r="M606" t="s">
        <v>9</v>
      </c>
      <c r="N606">
        <v>20</v>
      </c>
      <c r="O606" s="8" t="str">
        <f>+VLOOKUP(tblSalaries[[#This Row],[Years of Experience]],Categories!$A$14:$B$17,2)</f>
        <v>Over 20 years</v>
      </c>
    </row>
    <row r="607" spans="2:15" ht="15" customHeight="1" x14ac:dyDescent="0.25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s="8" t="str">
        <f>+VLOOKUP(tblSalaries[[#This Row],[clean Country]],tblCountries[#All],3,FALSE)</f>
        <v>South Asia</v>
      </c>
      <c r="M607" t="s">
        <v>9</v>
      </c>
      <c r="N607">
        <v>6</v>
      </c>
      <c r="O607" s="8" t="str">
        <f>+VLOOKUP(tblSalaries[[#This Row],[Years of Experience]],Categories!$A$14:$B$17,2)</f>
        <v>5-10 years</v>
      </c>
    </row>
    <row r="608" spans="2:15" ht="15" customHeight="1" x14ac:dyDescent="0.25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s="8" t="str">
        <f>+VLOOKUP(tblSalaries[[#This Row],[clean Country]],tblCountries[#All],3,FALSE)</f>
        <v>South Asia</v>
      </c>
      <c r="M608" t="s">
        <v>18</v>
      </c>
      <c r="N608">
        <v>10</v>
      </c>
      <c r="O608" s="8" t="str">
        <f>+VLOOKUP(tblSalaries[[#This Row],[Years of Experience]],Categories!$A$14:$B$17,2)</f>
        <v>10-20 years</v>
      </c>
    </row>
    <row r="609" spans="2:15" ht="15" customHeight="1" x14ac:dyDescent="0.25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s="8" t="str">
        <f>+VLOOKUP(tblSalaries[[#This Row],[clean Country]],tblCountries[#All],3,FALSE)</f>
        <v>North America</v>
      </c>
      <c r="M609" t="s">
        <v>9</v>
      </c>
      <c r="N609">
        <v>15</v>
      </c>
      <c r="O609" s="8" t="str">
        <f>+VLOOKUP(tblSalaries[[#This Row],[Years of Experience]],Categories!$A$14:$B$17,2)</f>
        <v>10-20 years</v>
      </c>
    </row>
    <row r="610" spans="2:15" ht="15" customHeight="1" x14ac:dyDescent="0.25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s="8" t="str">
        <f>+VLOOKUP(tblSalaries[[#This Row],[clean Country]],tblCountries[#All],3,FALSE)</f>
        <v>South Asia</v>
      </c>
      <c r="M610" t="s">
        <v>13</v>
      </c>
      <c r="N610">
        <v>23</v>
      </c>
      <c r="O610" s="8" t="str">
        <f>+VLOOKUP(tblSalaries[[#This Row],[Years of Experience]],Categories!$A$14:$B$17,2)</f>
        <v>Over 20 years</v>
      </c>
    </row>
    <row r="611" spans="2:15" ht="15" customHeight="1" x14ac:dyDescent="0.25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s="8" t="str">
        <f>+VLOOKUP(tblSalaries[[#This Row],[clean Country]],tblCountries[#All],3,FALSE)</f>
        <v>North America</v>
      </c>
      <c r="M611" t="s">
        <v>9</v>
      </c>
      <c r="N611">
        <v>32</v>
      </c>
      <c r="O611" s="8" t="str">
        <f>+VLOOKUP(tblSalaries[[#This Row],[Years of Experience]],Categories!$A$14:$B$17,2)</f>
        <v>Over 20 years</v>
      </c>
    </row>
    <row r="612" spans="2:15" ht="15" customHeight="1" x14ac:dyDescent="0.25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s="8" t="str">
        <f>+VLOOKUP(tblSalaries[[#This Row],[clean Country]],tblCountries[#All],3,FALSE)</f>
        <v>South Asia</v>
      </c>
      <c r="M612" t="s">
        <v>13</v>
      </c>
      <c r="N612">
        <v>3</v>
      </c>
      <c r="O612" s="8" t="str">
        <f>+VLOOKUP(tblSalaries[[#This Row],[Years of Experience]],Categories!$A$14:$B$17,2)</f>
        <v>Under 5 years</v>
      </c>
    </row>
    <row r="613" spans="2:15" ht="15" customHeight="1" x14ac:dyDescent="0.25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s="8" t="str">
        <f>+VLOOKUP(tblSalaries[[#This Row],[clean Country]],tblCountries[#All],3,FALSE)</f>
        <v>South Asia</v>
      </c>
      <c r="M613" t="s">
        <v>13</v>
      </c>
      <c r="N613">
        <v>26</v>
      </c>
      <c r="O613" s="8" t="str">
        <f>+VLOOKUP(tblSalaries[[#This Row],[Years of Experience]],Categories!$A$14:$B$17,2)</f>
        <v>Over 20 years</v>
      </c>
    </row>
    <row r="614" spans="2:15" ht="15" customHeight="1" x14ac:dyDescent="0.25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s="8" t="str">
        <f>+VLOOKUP(tblSalaries[[#This Row],[clean Country]],tblCountries[#All],3,FALSE)</f>
        <v>Oceania</v>
      </c>
      <c r="M614" t="s">
        <v>25</v>
      </c>
      <c r="N614">
        <v>20</v>
      </c>
      <c r="O614" s="8" t="str">
        <f>+VLOOKUP(tblSalaries[[#This Row],[Years of Experience]],Categories!$A$14:$B$17,2)</f>
        <v>Over 20 years</v>
      </c>
    </row>
    <row r="615" spans="2:15" ht="15" customHeight="1" x14ac:dyDescent="0.25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s="8" t="str">
        <f>+VLOOKUP(tblSalaries[[#This Row],[clean Country]],tblCountries[#All],3,FALSE)</f>
        <v>North America</v>
      </c>
      <c r="M615" t="s">
        <v>9</v>
      </c>
      <c r="N615">
        <v>20</v>
      </c>
      <c r="O615" s="8" t="str">
        <f>+VLOOKUP(tblSalaries[[#This Row],[Years of Experience]],Categories!$A$14:$B$17,2)</f>
        <v>Over 20 years</v>
      </c>
    </row>
    <row r="616" spans="2:15" ht="15" customHeight="1" x14ac:dyDescent="0.25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s="8" t="str">
        <f>+VLOOKUP(tblSalaries[[#This Row],[clean Country]],tblCountries[#All],3,FALSE)</f>
        <v>South Asia</v>
      </c>
      <c r="M616" t="s">
        <v>13</v>
      </c>
      <c r="N616">
        <v>6</v>
      </c>
      <c r="O616" s="8" t="str">
        <f>+VLOOKUP(tblSalaries[[#This Row],[Years of Experience]],Categories!$A$14:$B$17,2)</f>
        <v>5-10 years</v>
      </c>
    </row>
    <row r="617" spans="2:15" ht="15" customHeight="1" x14ac:dyDescent="0.25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s="8" t="str">
        <f>+VLOOKUP(tblSalaries[[#This Row],[clean Country]],tblCountries[#All],3,FALSE)</f>
        <v>Oceania</v>
      </c>
      <c r="M617" t="s">
        <v>13</v>
      </c>
      <c r="N617">
        <v>1</v>
      </c>
      <c r="O617" s="8" t="str">
        <f>+VLOOKUP(tblSalaries[[#This Row],[Years of Experience]],Categories!$A$14:$B$17,2)</f>
        <v>Under 5 years</v>
      </c>
    </row>
    <row r="618" spans="2:15" ht="15" customHeight="1" x14ac:dyDescent="0.25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s="8" t="str">
        <f>+VLOOKUP(tblSalaries[[#This Row],[clean Country]],tblCountries[#All],3,FALSE)</f>
        <v>North America</v>
      </c>
      <c r="M618" t="s">
        <v>25</v>
      </c>
      <c r="N618">
        <v>10</v>
      </c>
      <c r="O618" s="8" t="str">
        <f>+VLOOKUP(tblSalaries[[#This Row],[Years of Experience]],Categories!$A$14:$B$17,2)</f>
        <v>10-20 years</v>
      </c>
    </row>
    <row r="619" spans="2:15" ht="15" customHeight="1" x14ac:dyDescent="0.25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s="8" t="str">
        <f>+VLOOKUP(tblSalaries[[#This Row],[clean Country]],tblCountries[#All],3,FALSE)</f>
        <v>South Asia</v>
      </c>
      <c r="M619" t="s">
        <v>18</v>
      </c>
      <c r="N619">
        <v>5</v>
      </c>
      <c r="O619" s="8" t="str">
        <f>+VLOOKUP(tblSalaries[[#This Row],[Years of Experience]],Categories!$A$14:$B$17,2)</f>
        <v>5-10 years</v>
      </c>
    </row>
    <row r="620" spans="2:15" ht="15" customHeight="1" x14ac:dyDescent="0.25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s="8" t="str">
        <f>+VLOOKUP(tblSalaries[[#This Row],[clean Country]],tblCountries[#All],3,FALSE)</f>
        <v>South Asia</v>
      </c>
      <c r="M620" t="s">
        <v>13</v>
      </c>
      <c r="N620">
        <v>4</v>
      </c>
      <c r="O620" s="8" t="str">
        <f>+VLOOKUP(tblSalaries[[#This Row],[Years of Experience]],Categories!$A$14:$B$17,2)</f>
        <v>Under 5 years</v>
      </c>
    </row>
    <row r="621" spans="2:15" ht="15" customHeight="1" x14ac:dyDescent="0.25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s="8" t="str">
        <f>+VLOOKUP(tblSalaries[[#This Row],[clean Country]],tblCountries[#All],3,FALSE)</f>
        <v>South Asia</v>
      </c>
      <c r="M621" t="s">
        <v>9</v>
      </c>
      <c r="N621">
        <v>12</v>
      </c>
      <c r="O621" s="8" t="str">
        <f>+VLOOKUP(tblSalaries[[#This Row],[Years of Experience]],Categories!$A$14:$B$17,2)</f>
        <v>10-20 years</v>
      </c>
    </row>
    <row r="622" spans="2:15" ht="15" customHeight="1" x14ac:dyDescent="0.25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s="8" t="str">
        <f>+VLOOKUP(tblSalaries[[#This Row],[clean Country]],tblCountries[#All],3,FALSE)</f>
        <v>North America</v>
      </c>
      <c r="M622" t="s">
        <v>13</v>
      </c>
      <c r="N622">
        <v>3</v>
      </c>
      <c r="O622" s="8" t="str">
        <f>+VLOOKUP(tblSalaries[[#This Row],[Years of Experience]],Categories!$A$14:$B$17,2)</f>
        <v>Under 5 years</v>
      </c>
    </row>
    <row r="623" spans="2:15" ht="15" customHeight="1" x14ac:dyDescent="0.25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s="8" t="str">
        <f>+VLOOKUP(tblSalaries[[#This Row],[clean Country]],tblCountries[#All],3,FALSE)</f>
        <v>North America</v>
      </c>
      <c r="M623" t="s">
        <v>9</v>
      </c>
      <c r="N623">
        <v>12</v>
      </c>
      <c r="O623" s="8" t="str">
        <f>+VLOOKUP(tblSalaries[[#This Row],[Years of Experience]],Categories!$A$14:$B$17,2)</f>
        <v>10-20 years</v>
      </c>
    </row>
    <row r="624" spans="2:15" ht="15" customHeight="1" x14ac:dyDescent="0.25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s="8" t="str">
        <f>+VLOOKUP(tblSalaries[[#This Row],[clean Country]],tblCountries[#All],3,FALSE)</f>
        <v>Oceania</v>
      </c>
      <c r="M624" t="s">
        <v>13</v>
      </c>
      <c r="N624">
        <v>10</v>
      </c>
      <c r="O624" s="8" t="str">
        <f>+VLOOKUP(tblSalaries[[#This Row],[Years of Experience]],Categories!$A$14:$B$17,2)</f>
        <v>10-20 years</v>
      </c>
    </row>
    <row r="625" spans="2:15" ht="15" customHeight="1" x14ac:dyDescent="0.25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s="8" t="str">
        <f>+VLOOKUP(tblSalaries[[#This Row],[clean Country]],tblCountries[#All],3,FALSE)</f>
        <v>North America</v>
      </c>
      <c r="M625" t="s">
        <v>18</v>
      </c>
      <c r="N625">
        <v>20</v>
      </c>
      <c r="O625" s="8" t="str">
        <f>+VLOOKUP(tblSalaries[[#This Row],[Years of Experience]],Categories!$A$14:$B$17,2)</f>
        <v>Over 20 years</v>
      </c>
    </row>
    <row r="626" spans="2:15" ht="15" customHeight="1" x14ac:dyDescent="0.25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s="8" t="str">
        <f>+VLOOKUP(tblSalaries[[#This Row],[clean Country]],tblCountries[#All],3,FALSE)</f>
        <v>Oceania</v>
      </c>
      <c r="M626" t="s">
        <v>13</v>
      </c>
      <c r="N626">
        <v>4</v>
      </c>
      <c r="O626" s="8" t="str">
        <f>+VLOOKUP(tblSalaries[[#This Row],[Years of Experience]],Categories!$A$14:$B$17,2)</f>
        <v>Under 5 years</v>
      </c>
    </row>
    <row r="627" spans="2:15" ht="15" customHeight="1" x14ac:dyDescent="0.25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s="8" t="str">
        <f>+VLOOKUP(tblSalaries[[#This Row],[clean Country]],tblCountries[#All],3,FALSE)</f>
        <v>South Asia</v>
      </c>
      <c r="M627" t="s">
        <v>9</v>
      </c>
      <c r="N627">
        <v>3</v>
      </c>
      <c r="O627" s="8" t="str">
        <f>+VLOOKUP(tblSalaries[[#This Row],[Years of Experience]],Categories!$A$14:$B$17,2)</f>
        <v>Under 5 years</v>
      </c>
    </row>
    <row r="628" spans="2:15" ht="15" customHeight="1" x14ac:dyDescent="0.25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s="8" t="str">
        <f>+VLOOKUP(tblSalaries[[#This Row],[clean Country]],tblCountries[#All],3,FALSE)</f>
        <v>North America</v>
      </c>
      <c r="M628" t="s">
        <v>9</v>
      </c>
      <c r="N628">
        <v>8</v>
      </c>
      <c r="O628" s="8" t="str">
        <f>+VLOOKUP(tblSalaries[[#This Row],[Years of Experience]],Categories!$A$14:$B$17,2)</f>
        <v>5-10 years</v>
      </c>
    </row>
    <row r="629" spans="2:15" ht="15" customHeight="1" x14ac:dyDescent="0.25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s="8" t="str">
        <f>+VLOOKUP(tblSalaries[[#This Row],[clean Country]],tblCountries[#All],3,FALSE)</f>
        <v>South Asia</v>
      </c>
      <c r="M629" t="s">
        <v>18</v>
      </c>
      <c r="N629">
        <v>3</v>
      </c>
      <c r="O629" s="8" t="str">
        <f>+VLOOKUP(tblSalaries[[#This Row],[Years of Experience]],Categories!$A$14:$B$17,2)</f>
        <v>Under 5 years</v>
      </c>
    </row>
    <row r="630" spans="2:15" ht="15" customHeight="1" x14ac:dyDescent="0.25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s="8" t="str">
        <f>+VLOOKUP(tblSalaries[[#This Row],[clean Country]],tblCountries[#All],3,FALSE)</f>
        <v>South Asia</v>
      </c>
      <c r="M630" t="s">
        <v>13</v>
      </c>
      <c r="N630">
        <v>2</v>
      </c>
      <c r="O630" s="8" t="str">
        <f>+VLOOKUP(tblSalaries[[#This Row],[Years of Experience]],Categories!$A$14:$B$17,2)</f>
        <v>Under 5 years</v>
      </c>
    </row>
    <row r="631" spans="2:15" ht="15" customHeight="1" x14ac:dyDescent="0.25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s="8" t="str">
        <f>+VLOOKUP(tblSalaries[[#This Row],[clean Country]],tblCountries[#All],3,FALSE)</f>
        <v>South Asia</v>
      </c>
      <c r="M631" t="s">
        <v>9</v>
      </c>
      <c r="N631">
        <v>1.5</v>
      </c>
      <c r="O631" s="8" t="str">
        <f>+VLOOKUP(tblSalaries[[#This Row],[Years of Experience]],Categories!$A$14:$B$17,2)</f>
        <v>Under 5 years</v>
      </c>
    </row>
    <row r="632" spans="2:15" ht="15" customHeight="1" x14ac:dyDescent="0.25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s="8" t="str">
        <f>+VLOOKUP(tblSalaries[[#This Row],[clean Country]],tblCountries[#All],3,FALSE)</f>
        <v>South Asia</v>
      </c>
      <c r="M632" t="s">
        <v>25</v>
      </c>
      <c r="N632">
        <v>6</v>
      </c>
      <c r="O632" s="8" t="str">
        <f>+VLOOKUP(tblSalaries[[#This Row],[Years of Experience]],Categories!$A$14:$B$17,2)</f>
        <v>5-10 years</v>
      </c>
    </row>
    <row r="633" spans="2:15" ht="15" customHeight="1" x14ac:dyDescent="0.25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s="8" t="str">
        <f>+VLOOKUP(tblSalaries[[#This Row],[clean Country]],tblCountries[#All],3,FALSE)</f>
        <v>North America</v>
      </c>
      <c r="M633" t="s">
        <v>9</v>
      </c>
      <c r="N633">
        <v>5</v>
      </c>
      <c r="O633" s="8" t="str">
        <f>+VLOOKUP(tblSalaries[[#This Row],[Years of Experience]],Categories!$A$14:$B$17,2)</f>
        <v>5-10 years</v>
      </c>
    </row>
    <row r="634" spans="2:15" ht="15" customHeight="1" x14ac:dyDescent="0.25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s="8" t="str">
        <f>+VLOOKUP(tblSalaries[[#This Row],[clean Country]],tblCountries[#All],3,FALSE)</f>
        <v>North America</v>
      </c>
      <c r="M634" t="s">
        <v>9</v>
      </c>
      <c r="N634">
        <v>30</v>
      </c>
      <c r="O634" s="8" t="str">
        <f>+VLOOKUP(tblSalaries[[#This Row],[Years of Experience]],Categories!$A$14:$B$17,2)</f>
        <v>Over 20 years</v>
      </c>
    </row>
    <row r="635" spans="2:15" ht="15" customHeight="1" x14ac:dyDescent="0.25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s="8" t="str">
        <f>+VLOOKUP(tblSalaries[[#This Row],[clean Country]],tblCountries[#All],3,FALSE)</f>
        <v>South Asia</v>
      </c>
      <c r="M635" t="s">
        <v>9</v>
      </c>
      <c r="N635">
        <v>1</v>
      </c>
      <c r="O635" s="8" t="str">
        <f>+VLOOKUP(tblSalaries[[#This Row],[Years of Experience]],Categories!$A$14:$B$17,2)</f>
        <v>Under 5 years</v>
      </c>
    </row>
    <row r="636" spans="2:15" ht="15" customHeight="1" x14ac:dyDescent="0.25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s="8" t="str">
        <f>+VLOOKUP(tblSalaries[[#This Row],[clean Country]],tblCountries[#All],3,FALSE)</f>
        <v>South Asia</v>
      </c>
      <c r="M636" t="s">
        <v>25</v>
      </c>
      <c r="N636">
        <v>5</v>
      </c>
      <c r="O636" s="8" t="str">
        <f>+VLOOKUP(tblSalaries[[#This Row],[Years of Experience]],Categories!$A$14:$B$17,2)</f>
        <v>5-10 years</v>
      </c>
    </row>
    <row r="637" spans="2:15" ht="15" customHeight="1" x14ac:dyDescent="0.25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s="8" t="str">
        <f>+VLOOKUP(tblSalaries[[#This Row],[clean Country]],tblCountries[#All],3,FALSE)</f>
        <v>South Asia</v>
      </c>
      <c r="M637" t="s">
        <v>9</v>
      </c>
      <c r="N637">
        <v>11</v>
      </c>
      <c r="O637" s="8" t="str">
        <f>+VLOOKUP(tblSalaries[[#This Row],[Years of Experience]],Categories!$A$14:$B$17,2)</f>
        <v>10-20 years</v>
      </c>
    </row>
    <row r="638" spans="2:15" ht="15" customHeight="1" x14ac:dyDescent="0.25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s="8" t="str">
        <f>+VLOOKUP(tblSalaries[[#This Row],[clean Country]],tblCountries[#All],3,FALSE)</f>
        <v>South Asia</v>
      </c>
      <c r="M638" t="s">
        <v>13</v>
      </c>
      <c r="N638">
        <v>4</v>
      </c>
      <c r="O638" s="8" t="str">
        <f>+VLOOKUP(tblSalaries[[#This Row],[Years of Experience]],Categories!$A$14:$B$17,2)</f>
        <v>Under 5 years</v>
      </c>
    </row>
    <row r="639" spans="2:15" ht="15" customHeight="1" x14ac:dyDescent="0.25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s="8" t="str">
        <f>+VLOOKUP(tblSalaries[[#This Row],[clean Country]],tblCountries[#All],3,FALSE)</f>
        <v>South Asia</v>
      </c>
      <c r="M639" t="s">
        <v>13</v>
      </c>
      <c r="N639">
        <v>1</v>
      </c>
      <c r="O639" s="8" t="str">
        <f>+VLOOKUP(tblSalaries[[#This Row],[Years of Experience]],Categories!$A$14:$B$17,2)</f>
        <v>Under 5 years</v>
      </c>
    </row>
    <row r="640" spans="2:15" ht="15" customHeight="1" x14ac:dyDescent="0.25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s="8" t="str">
        <f>+VLOOKUP(tblSalaries[[#This Row],[clean Country]],tblCountries[#All],3,FALSE)</f>
        <v>South Asia</v>
      </c>
      <c r="M640" t="s">
        <v>18</v>
      </c>
      <c r="N640">
        <v>5</v>
      </c>
      <c r="O640" s="8" t="str">
        <f>+VLOOKUP(tblSalaries[[#This Row],[Years of Experience]],Categories!$A$14:$B$17,2)</f>
        <v>5-10 years</v>
      </c>
    </row>
    <row r="641" spans="2:15" ht="15" customHeight="1" x14ac:dyDescent="0.25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s="8" t="str">
        <f>+VLOOKUP(tblSalaries[[#This Row],[clean Country]],tblCountries[#All],3,FALSE)</f>
        <v>South Asia</v>
      </c>
      <c r="M641" t="s">
        <v>18</v>
      </c>
      <c r="N641">
        <v>3</v>
      </c>
      <c r="O641" s="8" t="str">
        <f>+VLOOKUP(tblSalaries[[#This Row],[Years of Experience]],Categories!$A$14:$B$17,2)</f>
        <v>Under 5 years</v>
      </c>
    </row>
    <row r="642" spans="2:15" ht="15" customHeight="1" x14ac:dyDescent="0.25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s="8" t="str">
        <f>+VLOOKUP(tblSalaries[[#This Row],[clean Country]],tblCountries[#All],3,FALSE)</f>
        <v>South Asia</v>
      </c>
      <c r="M642" t="s">
        <v>25</v>
      </c>
      <c r="N642">
        <v>3</v>
      </c>
      <c r="O642" s="8" t="str">
        <f>+VLOOKUP(tblSalaries[[#This Row],[Years of Experience]],Categories!$A$14:$B$17,2)</f>
        <v>Under 5 years</v>
      </c>
    </row>
    <row r="643" spans="2:15" ht="15" customHeight="1" x14ac:dyDescent="0.25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s="8" t="str">
        <f>+VLOOKUP(tblSalaries[[#This Row],[clean Country]],tblCountries[#All],3,FALSE)</f>
        <v>South Asia</v>
      </c>
      <c r="M643" t="s">
        <v>18</v>
      </c>
      <c r="N643">
        <v>5</v>
      </c>
      <c r="O643" s="8" t="str">
        <f>+VLOOKUP(tblSalaries[[#This Row],[Years of Experience]],Categories!$A$14:$B$17,2)</f>
        <v>5-10 years</v>
      </c>
    </row>
    <row r="644" spans="2:15" ht="15" customHeight="1" x14ac:dyDescent="0.25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s="8" t="str">
        <f>+VLOOKUP(tblSalaries[[#This Row],[clean Country]],tblCountries[#All],3,FALSE)</f>
        <v>South Asia</v>
      </c>
      <c r="M644" t="s">
        <v>13</v>
      </c>
      <c r="N644">
        <v>8</v>
      </c>
      <c r="O644" s="8" t="str">
        <f>+VLOOKUP(tblSalaries[[#This Row],[Years of Experience]],Categories!$A$14:$B$17,2)</f>
        <v>5-10 years</v>
      </c>
    </row>
    <row r="645" spans="2:15" ht="15" customHeight="1" x14ac:dyDescent="0.25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s="8" t="str">
        <f>+VLOOKUP(tblSalaries[[#This Row],[clean Country]],tblCountries[#All],3,FALSE)</f>
        <v>South Asia</v>
      </c>
      <c r="M645" t="s">
        <v>13</v>
      </c>
      <c r="N645">
        <v>3</v>
      </c>
      <c r="O645" s="8" t="str">
        <f>+VLOOKUP(tblSalaries[[#This Row],[Years of Experience]],Categories!$A$14:$B$17,2)</f>
        <v>Under 5 years</v>
      </c>
    </row>
    <row r="646" spans="2:15" ht="15" customHeight="1" x14ac:dyDescent="0.25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s="8" t="str">
        <f>+VLOOKUP(tblSalaries[[#This Row],[clean Country]],tblCountries[#All],3,FALSE)</f>
        <v>South Asia</v>
      </c>
      <c r="M646" t="s">
        <v>18</v>
      </c>
      <c r="N646">
        <v>10</v>
      </c>
      <c r="O646" s="8" t="str">
        <f>+VLOOKUP(tblSalaries[[#This Row],[Years of Experience]],Categories!$A$14:$B$17,2)</f>
        <v>10-20 years</v>
      </c>
    </row>
    <row r="647" spans="2:15" ht="15" customHeight="1" x14ac:dyDescent="0.25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s="8" t="str">
        <f>+VLOOKUP(tblSalaries[[#This Row],[clean Country]],tblCountries[#All],3,FALSE)</f>
        <v>South Asia</v>
      </c>
      <c r="M647" t="s">
        <v>9</v>
      </c>
      <c r="N647">
        <v>9</v>
      </c>
      <c r="O647" s="8" t="str">
        <f>+VLOOKUP(tblSalaries[[#This Row],[Years of Experience]],Categories!$A$14:$B$17,2)</f>
        <v>5-10 years</v>
      </c>
    </row>
    <row r="648" spans="2:15" ht="15" customHeight="1" x14ac:dyDescent="0.25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s="8" t="str">
        <f>+VLOOKUP(tblSalaries[[#This Row],[clean Country]],tblCountries[#All],3,FALSE)</f>
        <v>South Asia</v>
      </c>
      <c r="M648" t="s">
        <v>13</v>
      </c>
      <c r="N648">
        <v>2</v>
      </c>
      <c r="O648" s="8" t="str">
        <f>+VLOOKUP(tblSalaries[[#This Row],[Years of Experience]],Categories!$A$14:$B$17,2)</f>
        <v>Under 5 years</v>
      </c>
    </row>
    <row r="649" spans="2:15" ht="15" customHeight="1" x14ac:dyDescent="0.25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s="8" t="str">
        <f>+VLOOKUP(tblSalaries[[#This Row],[clean Country]],tblCountries[#All],3,FALSE)</f>
        <v>South Asia</v>
      </c>
      <c r="M649" t="s">
        <v>18</v>
      </c>
      <c r="N649">
        <v>2</v>
      </c>
      <c r="O649" s="8" t="str">
        <f>+VLOOKUP(tblSalaries[[#This Row],[Years of Experience]],Categories!$A$14:$B$17,2)</f>
        <v>Under 5 years</v>
      </c>
    </row>
    <row r="650" spans="2:15" ht="15" customHeight="1" x14ac:dyDescent="0.25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s="8" t="str">
        <f>+VLOOKUP(tblSalaries[[#This Row],[clean Country]],tblCountries[#All],3,FALSE)</f>
        <v>South Asia</v>
      </c>
      <c r="M650" t="s">
        <v>9</v>
      </c>
      <c r="N650">
        <v>3</v>
      </c>
      <c r="O650" s="8" t="str">
        <f>+VLOOKUP(tblSalaries[[#This Row],[Years of Experience]],Categories!$A$14:$B$17,2)</f>
        <v>Under 5 years</v>
      </c>
    </row>
    <row r="651" spans="2:15" ht="15" customHeight="1" x14ac:dyDescent="0.25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s="8" t="str">
        <f>+VLOOKUP(tblSalaries[[#This Row],[clean Country]],tblCountries[#All],3,FALSE)</f>
        <v>South Asia</v>
      </c>
      <c r="M651" t="s">
        <v>13</v>
      </c>
      <c r="N651">
        <v>11</v>
      </c>
      <c r="O651" s="8" t="str">
        <f>+VLOOKUP(tblSalaries[[#This Row],[Years of Experience]],Categories!$A$14:$B$17,2)</f>
        <v>10-20 years</v>
      </c>
    </row>
    <row r="652" spans="2:15" ht="15" customHeight="1" x14ac:dyDescent="0.25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s="8" t="str">
        <f>+VLOOKUP(tblSalaries[[#This Row],[clean Country]],tblCountries[#All],3,FALSE)</f>
        <v>South Asia</v>
      </c>
      <c r="M652" t="s">
        <v>9</v>
      </c>
      <c r="N652">
        <v>12</v>
      </c>
      <c r="O652" s="8" t="str">
        <f>+VLOOKUP(tblSalaries[[#This Row],[Years of Experience]],Categories!$A$14:$B$17,2)</f>
        <v>10-20 years</v>
      </c>
    </row>
    <row r="653" spans="2:15" ht="15" customHeight="1" x14ac:dyDescent="0.25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s="8" t="str">
        <f>+VLOOKUP(tblSalaries[[#This Row],[clean Country]],tblCountries[#All],3,FALSE)</f>
        <v>South Asia</v>
      </c>
      <c r="M653" t="s">
        <v>9</v>
      </c>
      <c r="N653">
        <v>10</v>
      </c>
      <c r="O653" s="8" t="str">
        <f>+VLOOKUP(tblSalaries[[#This Row],[Years of Experience]],Categories!$A$14:$B$17,2)</f>
        <v>10-20 years</v>
      </c>
    </row>
    <row r="654" spans="2:15" ht="15" customHeight="1" x14ac:dyDescent="0.25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s="8" t="str">
        <f>+VLOOKUP(tblSalaries[[#This Row],[clean Country]],tblCountries[#All],3,FALSE)</f>
        <v>South Asia</v>
      </c>
      <c r="M654" t="s">
        <v>9</v>
      </c>
      <c r="N654">
        <v>4.5</v>
      </c>
      <c r="O654" s="8" t="str">
        <f>+VLOOKUP(tblSalaries[[#This Row],[Years of Experience]],Categories!$A$14:$B$17,2)</f>
        <v>Under 5 years</v>
      </c>
    </row>
    <row r="655" spans="2:15" ht="15" customHeight="1" x14ac:dyDescent="0.25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s="8" t="str">
        <f>+VLOOKUP(tblSalaries[[#This Row],[clean Country]],tblCountries[#All],3,FALSE)</f>
        <v>South Asia</v>
      </c>
      <c r="M655" t="s">
        <v>13</v>
      </c>
      <c r="N655">
        <v>3</v>
      </c>
      <c r="O655" s="8" t="str">
        <f>+VLOOKUP(tblSalaries[[#This Row],[Years of Experience]],Categories!$A$14:$B$17,2)</f>
        <v>Under 5 years</v>
      </c>
    </row>
    <row r="656" spans="2:15" ht="15" customHeight="1" x14ac:dyDescent="0.25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s="8" t="str">
        <f>+VLOOKUP(tblSalaries[[#This Row],[clean Country]],tblCountries[#All],3,FALSE)</f>
        <v>South Asia</v>
      </c>
      <c r="M656" t="s">
        <v>18</v>
      </c>
      <c r="N656">
        <v>8</v>
      </c>
      <c r="O656" s="8" t="str">
        <f>+VLOOKUP(tblSalaries[[#This Row],[Years of Experience]],Categories!$A$14:$B$17,2)</f>
        <v>5-10 years</v>
      </c>
    </row>
    <row r="657" spans="2:15" ht="15" customHeight="1" x14ac:dyDescent="0.25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s="8" t="str">
        <f>+VLOOKUP(tblSalaries[[#This Row],[clean Country]],tblCountries[#All],3,FALSE)</f>
        <v>South Asia</v>
      </c>
      <c r="M657" t="s">
        <v>13</v>
      </c>
      <c r="N657">
        <v>8</v>
      </c>
      <c r="O657" s="8" t="str">
        <f>+VLOOKUP(tblSalaries[[#This Row],[Years of Experience]],Categories!$A$14:$B$17,2)</f>
        <v>5-10 years</v>
      </c>
    </row>
    <row r="658" spans="2:15" ht="15" customHeight="1" x14ac:dyDescent="0.25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s="8" t="str">
        <f>+VLOOKUP(tblSalaries[[#This Row],[clean Country]],tblCountries[#All],3,FALSE)</f>
        <v>South Asia</v>
      </c>
      <c r="M658" t="s">
        <v>13</v>
      </c>
      <c r="N658">
        <v>3</v>
      </c>
      <c r="O658" s="8" t="str">
        <f>+VLOOKUP(tblSalaries[[#This Row],[Years of Experience]],Categories!$A$14:$B$17,2)</f>
        <v>Under 5 years</v>
      </c>
    </row>
    <row r="659" spans="2:15" ht="15" customHeight="1" x14ac:dyDescent="0.25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s="8" t="str">
        <f>+VLOOKUP(tblSalaries[[#This Row],[clean Country]],tblCountries[#All],3,FALSE)</f>
        <v>South Asia</v>
      </c>
      <c r="M659" t="s">
        <v>25</v>
      </c>
      <c r="N659">
        <v>3</v>
      </c>
      <c r="O659" s="8" t="str">
        <f>+VLOOKUP(tblSalaries[[#This Row],[Years of Experience]],Categories!$A$14:$B$17,2)</f>
        <v>Under 5 years</v>
      </c>
    </row>
    <row r="660" spans="2:15" ht="15" customHeight="1" x14ac:dyDescent="0.25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s="8" t="str">
        <f>+VLOOKUP(tblSalaries[[#This Row],[clean Country]],tblCountries[#All],3,FALSE)</f>
        <v>Central Asia &amp; Middle East</v>
      </c>
      <c r="M660" t="s">
        <v>9</v>
      </c>
      <c r="N660">
        <v>12</v>
      </c>
      <c r="O660" s="8" t="str">
        <f>+VLOOKUP(tblSalaries[[#This Row],[Years of Experience]],Categories!$A$14:$B$17,2)</f>
        <v>10-20 years</v>
      </c>
    </row>
    <row r="661" spans="2:15" ht="15" customHeight="1" x14ac:dyDescent="0.25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s="8" t="str">
        <f>+VLOOKUP(tblSalaries[[#This Row],[clean Country]],tblCountries[#All],3,FALSE)</f>
        <v>Central Asia &amp; Middle East</v>
      </c>
      <c r="M661" t="s">
        <v>18</v>
      </c>
      <c r="N661">
        <v>15</v>
      </c>
      <c r="O661" s="8" t="str">
        <f>+VLOOKUP(tblSalaries[[#This Row],[Years of Experience]],Categories!$A$14:$B$17,2)</f>
        <v>10-20 years</v>
      </c>
    </row>
    <row r="662" spans="2:15" ht="15" customHeight="1" x14ac:dyDescent="0.25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s="8" t="str">
        <f>+VLOOKUP(tblSalaries[[#This Row],[clean Country]],tblCountries[#All],3,FALSE)</f>
        <v>South Asia</v>
      </c>
      <c r="M662" t="s">
        <v>13</v>
      </c>
      <c r="N662">
        <v>7.3</v>
      </c>
      <c r="O662" s="8" t="str">
        <f>+VLOOKUP(tblSalaries[[#This Row],[Years of Experience]],Categories!$A$14:$B$17,2)</f>
        <v>5-10 years</v>
      </c>
    </row>
    <row r="663" spans="2:15" ht="15" customHeight="1" x14ac:dyDescent="0.25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s="8" t="str">
        <f>+VLOOKUP(tblSalaries[[#This Row],[clean Country]],tblCountries[#All],3,FALSE)</f>
        <v>South Asia</v>
      </c>
      <c r="M663" t="s">
        <v>9</v>
      </c>
      <c r="N663">
        <v>1</v>
      </c>
      <c r="O663" s="8" t="str">
        <f>+VLOOKUP(tblSalaries[[#This Row],[Years of Experience]],Categories!$A$14:$B$17,2)</f>
        <v>Under 5 years</v>
      </c>
    </row>
    <row r="664" spans="2:15" ht="15" customHeight="1" x14ac:dyDescent="0.25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s="8" t="str">
        <f>+VLOOKUP(tblSalaries[[#This Row],[clean Country]],tblCountries[#All],3,FALSE)</f>
        <v>Central Asia &amp; Middle East</v>
      </c>
      <c r="M664" t="s">
        <v>18</v>
      </c>
      <c r="N664">
        <v>6</v>
      </c>
      <c r="O664" s="8" t="str">
        <f>+VLOOKUP(tblSalaries[[#This Row],[Years of Experience]],Categories!$A$14:$B$17,2)</f>
        <v>5-10 years</v>
      </c>
    </row>
    <row r="665" spans="2:15" ht="15" customHeight="1" x14ac:dyDescent="0.25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s="8" t="str">
        <f>+VLOOKUP(tblSalaries[[#This Row],[clean Country]],tblCountries[#All],3,FALSE)</f>
        <v>South Asia</v>
      </c>
      <c r="M665" t="s">
        <v>9</v>
      </c>
      <c r="N665">
        <v>4.5</v>
      </c>
      <c r="O665" s="8" t="str">
        <f>+VLOOKUP(tblSalaries[[#This Row],[Years of Experience]],Categories!$A$14:$B$17,2)</f>
        <v>Under 5 years</v>
      </c>
    </row>
    <row r="666" spans="2:15" ht="15" customHeight="1" x14ac:dyDescent="0.25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s="8" t="str">
        <f>+VLOOKUP(tblSalaries[[#This Row],[clean Country]],tblCountries[#All],3,FALSE)</f>
        <v>South Asia</v>
      </c>
      <c r="M666" t="s">
        <v>13</v>
      </c>
      <c r="N666">
        <v>4.5</v>
      </c>
      <c r="O666" s="8" t="str">
        <f>+VLOOKUP(tblSalaries[[#This Row],[Years of Experience]],Categories!$A$14:$B$17,2)</f>
        <v>Under 5 years</v>
      </c>
    </row>
    <row r="667" spans="2:15" ht="15" customHeight="1" x14ac:dyDescent="0.25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s="8" t="str">
        <f>+VLOOKUP(tblSalaries[[#This Row],[clean Country]],tblCountries[#All],3,FALSE)</f>
        <v>North America</v>
      </c>
      <c r="M667" t="s">
        <v>18</v>
      </c>
      <c r="N667">
        <v>15</v>
      </c>
      <c r="O667" s="8" t="str">
        <f>+VLOOKUP(tblSalaries[[#This Row],[Years of Experience]],Categories!$A$14:$B$17,2)</f>
        <v>10-20 years</v>
      </c>
    </row>
    <row r="668" spans="2:15" ht="15" customHeight="1" x14ac:dyDescent="0.25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s="8" t="str">
        <f>+VLOOKUP(tblSalaries[[#This Row],[clean Country]],tblCountries[#All],3,FALSE)</f>
        <v>South Asia</v>
      </c>
      <c r="M668" t="s">
        <v>18</v>
      </c>
      <c r="N668">
        <v>5</v>
      </c>
      <c r="O668" s="8" t="str">
        <f>+VLOOKUP(tblSalaries[[#This Row],[Years of Experience]],Categories!$A$14:$B$17,2)</f>
        <v>5-10 years</v>
      </c>
    </row>
    <row r="669" spans="2:15" ht="15" customHeight="1" x14ac:dyDescent="0.25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s="8" t="str">
        <f>+VLOOKUP(tblSalaries[[#This Row],[clean Country]],tblCountries[#All],3,FALSE)</f>
        <v>South Asia</v>
      </c>
      <c r="M669" t="s">
        <v>13</v>
      </c>
      <c r="N669">
        <v>4</v>
      </c>
      <c r="O669" s="8" t="str">
        <f>+VLOOKUP(tblSalaries[[#This Row],[Years of Experience]],Categories!$A$14:$B$17,2)</f>
        <v>Under 5 years</v>
      </c>
    </row>
    <row r="670" spans="2:15" ht="15" customHeight="1" x14ac:dyDescent="0.25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s="8" t="str">
        <f>+VLOOKUP(tblSalaries[[#This Row],[clean Country]],tblCountries[#All],3,FALSE)</f>
        <v>South Asia</v>
      </c>
      <c r="M670" t="s">
        <v>9</v>
      </c>
      <c r="N670">
        <v>9</v>
      </c>
      <c r="O670" s="8" t="str">
        <f>+VLOOKUP(tblSalaries[[#This Row],[Years of Experience]],Categories!$A$14:$B$17,2)</f>
        <v>5-10 years</v>
      </c>
    </row>
    <row r="671" spans="2:15" ht="15" customHeight="1" x14ac:dyDescent="0.25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s="8" t="str">
        <f>+VLOOKUP(tblSalaries[[#This Row],[clean Country]],tblCountries[#All],3,FALSE)</f>
        <v>Oceania</v>
      </c>
      <c r="M671" t="s">
        <v>25</v>
      </c>
      <c r="N671">
        <v>20</v>
      </c>
      <c r="O671" s="8" t="str">
        <f>+VLOOKUP(tblSalaries[[#This Row],[Years of Experience]],Categories!$A$14:$B$17,2)</f>
        <v>Over 20 years</v>
      </c>
    </row>
    <row r="672" spans="2:15" ht="15" customHeight="1" x14ac:dyDescent="0.25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s="8" t="str">
        <f>+VLOOKUP(tblSalaries[[#This Row],[clean Country]],tblCountries[#All],3,FALSE)</f>
        <v>South Asia</v>
      </c>
      <c r="M672" t="s">
        <v>18</v>
      </c>
      <c r="N672">
        <v>3</v>
      </c>
      <c r="O672" s="8" t="str">
        <f>+VLOOKUP(tblSalaries[[#This Row],[Years of Experience]],Categories!$A$14:$B$17,2)</f>
        <v>Under 5 years</v>
      </c>
    </row>
    <row r="673" spans="2:15" ht="15" customHeight="1" x14ac:dyDescent="0.25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s="8" t="str">
        <f>+VLOOKUP(tblSalaries[[#This Row],[clean Country]],tblCountries[#All],3,FALSE)</f>
        <v>North America</v>
      </c>
      <c r="M673" t="s">
        <v>9</v>
      </c>
      <c r="N673">
        <v>18</v>
      </c>
      <c r="O673" s="8" t="str">
        <f>+VLOOKUP(tblSalaries[[#This Row],[Years of Experience]],Categories!$A$14:$B$17,2)</f>
        <v>10-20 years</v>
      </c>
    </row>
    <row r="674" spans="2:15" ht="15" customHeight="1" x14ac:dyDescent="0.25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s="8" t="str">
        <f>+VLOOKUP(tblSalaries[[#This Row],[clean Country]],tblCountries[#All],3,FALSE)</f>
        <v>South Asia</v>
      </c>
      <c r="M674" t="s">
        <v>9</v>
      </c>
      <c r="N674">
        <v>2</v>
      </c>
      <c r="O674" s="8" t="str">
        <f>+VLOOKUP(tblSalaries[[#This Row],[Years of Experience]],Categories!$A$14:$B$17,2)</f>
        <v>Under 5 years</v>
      </c>
    </row>
    <row r="675" spans="2:15" ht="15" customHeight="1" x14ac:dyDescent="0.25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s="8" t="str">
        <f>+VLOOKUP(tblSalaries[[#This Row],[clean Country]],tblCountries[#All],3,FALSE)</f>
        <v>South Asia</v>
      </c>
      <c r="M675" t="s">
        <v>18</v>
      </c>
      <c r="N675">
        <v>3</v>
      </c>
      <c r="O675" s="8" t="str">
        <f>+VLOOKUP(tblSalaries[[#This Row],[Years of Experience]],Categories!$A$14:$B$17,2)</f>
        <v>Under 5 years</v>
      </c>
    </row>
    <row r="676" spans="2:15" ht="15" customHeight="1" x14ac:dyDescent="0.25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s="8" t="str">
        <f>+VLOOKUP(tblSalaries[[#This Row],[clean Country]],tblCountries[#All],3,FALSE)</f>
        <v>South Asia</v>
      </c>
      <c r="M676" t="s">
        <v>25</v>
      </c>
      <c r="N676">
        <v>4</v>
      </c>
      <c r="O676" s="8" t="str">
        <f>+VLOOKUP(tblSalaries[[#This Row],[Years of Experience]],Categories!$A$14:$B$17,2)</f>
        <v>Under 5 years</v>
      </c>
    </row>
    <row r="677" spans="2:15" ht="15" customHeight="1" x14ac:dyDescent="0.25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s="8" t="str">
        <f>+VLOOKUP(tblSalaries[[#This Row],[clean Country]],tblCountries[#All],3,FALSE)</f>
        <v>South Asia</v>
      </c>
      <c r="M677" t="s">
        <v>18</v>
      </c>
      <c r="N677">
        <v>7</v>
      </c>
      <c r="O677" s="8" t="str">
        <f>+VLOOKUP(tblSalaries[[#This Row],[Years of Experience]],Categories!$A$14:$B$17,2)</f>
        <v>5-10 years</v>
      </c>
    </row>
    <row r="678" spans="2:15" ht="15" customHeight="1" x14ac:dyDescent="0.25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s="8" t="str">
        <f>+VLOOKUP(tblSalaries[[#This Row],[clean Country]],tblCountries[#All],3,FALSE)</f>
        <v>South Asia</v>
      </c>
      <c r="M678" t="s">
        <v>18</v>
      </c>
      <c r="N678">
        <v>7</v>
      </c>
      <c r="O678" s="8" t="str">
        <f>+VLOOKUP(tblSalaries[[#This Row],[Years of Experience]],Categories!$A$14:$B$17,2)</f>
        <v>5-10 years</v>
      </c>
    </row>
    <row r="679" spans="2:15" ht="15" customHeight="1" x14ac:dyDescent="0.25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s="8" t="str">
        <f>+VLOOKUP(tblSalaries[[#This Row],[clean Country]],tblCountries[#All],3,FALSE)</f>
        <v>Central Asia &amp; Middle East</v>
      </c>
      <c r="M679" t="s">
        <v>25</v>
      </c>
      <c r="N679">
        <v>10</v>
      </c>
      <c r="O679" s="8" t="str">
        <f>+VLOOKUP(tblSalaries[[#This Row],[Years of Experience]],Categories!$A$14:$B$17,2)</f>
        <v>10-20 years</v>
      </c>
    </row>
    <row r="680" spans="2:15" ht="15" customHeight="1" x14ac:dyDescent="0.25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s="8" t="str">
        <f>+VLOOKUP(tblSalaries[[#This Row],[clean Country]],tblCountries[#All],3,FALSE)</f>
        <v>South Asia</v>
      </c>
      <c r="M680" t="s">
        <v>18</v>
      </c>
      <c r="N680">
        <v>20</v>
      </c>
      <c r="O680" s="8" t="str">
        <f>+VLOOKUP(tblSalaries[[#This Row],[Years of Experience]],Categories!$A$14:$B$17,2)</f>
        <v>Over 20 years</v>
      </c>
    </row>
    <row r="681" spans="2:15" ht="15" customHeight="1" x14ac:dyDescent="0.25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s="8" t="str">
        <f>+VLOOKUP(tblSalaries[[#This Row],[clean Country]],tblCountries[#All],3,FALSE)</f>
        <v>South Asia</v>
      </c>
      <c r="M681" t="s">
        <v>18</v>
      </c>
      <c r="N681">
        <v>3</v>
      </c>
      <c r="O681" s="8" t="str">
        <f>+VLOOKUP(tblSalaries[[#This Row],[Years of Experience]],Categories!$A$14:$B$17,2)</f>
        <v>Under 5 years</v>
      </c>
    </row>
    <row r="682" spans="2:15" ht="15" customHeight="1" x14ac:dyDescent="0.25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s="8" t="str">
        <f>+VLOOKUP(tblSalaries[[#This Row],[clean Country]],tblCountries[#All],3,FALSE)</f>
        <v>South Asia</v>
      </c>
      <c r="M682" t="s">
        <v>13</v>
      </c>
      <c r="N682">
        <v>2</v>
      </c>
      <c r="O682" s="8" t="str">
        <f>+VLOOKUP(tblSalaries[[#This Row],[Years of Experience]],Categories!$A$14:$B$17,2)</f>
        <v>Under 5 years</v>
      </c>
    </row>
    <row r="683" spans="2:15" ht="15" customHeight="1" x14ac:dyDescent="0.25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s="8" t="str">
        <f>+VLOOKUP(tblSalaries[[#This Row],[clean Country]],tblCountries[#All],3,FALSE)</f>
        <v>South Asia</v>
      </c>
      <c r="M683" t="s">
        <v>9</v>
      </c>
      <c r="N683">
        <v>23</v>
      </c>
      <c r="O683" s="8" t="str">
        <f>+VLOOKUP(tblSalaries[[#This Row],[Years of Experience]],Categories!$A$14:$B$17,2)</f>
        <v>Over 20 years</v>
      </c>
    </row>
    <row r="684" spans="2:15" ht="15" customHeight="1" x14ac:dyDescent="0.25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s="8" t="str">
        <f>+VLOOKUP(tblSalaries[[#This Row],[clean Country]],tblCountries[#All],3,FALSE)</f>
        <v>South Asia</v>
      </c>
      <c r="M684" t="s">
        <v>18</v>
      </c>
      <c r="N684">
        <v>6</v>
      </c>
      <c r="O684" s="8" t="str">
        <f>+VLOOKUP(tblSalaries[[#This Row],[Years of Experience]],Categories!$A$14:$B$17,2)</f>
        <v>5-10 years</v>
      </c>
    </row>
    <row r="685" spans="2:15" ht="15" customHeight="1" x14ac:dyDescent="0.25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s="8" t="str">
        <f>+VLOOKUP(tblSalaries[[#This Row],[clean Country]],tblCountries[#All],3,FALSE)</f>
        <v>South Asia</v>
      </c>
      <c r="M685" t="s">
        <v>18</v>
      </c>
      <c r="N685">
        <v>2</v>
      </c>
      <c r="O685" s="8" t="str">
        <f>+VLOOKUP(tblSalaries[[#This Row],[Years of Experience]],Categories!$A$14:$B$17,2)</f>
        <v>Under 5 years</v>
      </c>
    </row>
    <row r="686" spans="2:15" ht="15" customHeight="1" x14ac:dyDescent="0.25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s="8" t="str">
        <f>+VLOOKUP(tblSalaries[[#This Row],[clean Country]],tblCountries[#All],3,FALSE)</f>
        <v>South Asia</v>
      </c>
      <c r="M686" t="s">
        <v>13</v>
      </c>
      <c r="N686">
        <v>4</v>
      </c>
      <c r="O686" s="8" t="str">
        <f>+VLOOKUP(tblSalaries[[#This Row],[Years of Experience]],Categories!$A$14:$B$17,2)</f>
        <v>Under 5 years</v>
      </c>
    </row>
    <row r="687" spans="2:15" ht="15" customHeight="1" x14ac:dyDescent="0.25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s="8" t="str">
        <f>+VLOOKUP(tblSalaries[[#This Row],[clean Country]],tblCountries[#All],3,FALSE)</f>
        <v>South Asia</v>
      </c>
      <c r="M687" t="s">
        <v>9</v>
      </c>
      <c r="N687">
        <v>4.5</v>
      </c>
      <c r="O687" s="8" t="str">
        <f>+VLOOKUP(tblSalaries[[#This Row],[Years of Experience]],Categories!$A$14:$B$17,2)</f>
        <v>Under 5 years</v>
      </c>
    </row>
    <row r="688" spans="2:15" ht="15" customHeight="1" x14ac:dyDescent="0.25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s="8" t="str">
        <f>+VLOOKUP(tblSalaries[[#This Row],[clean Country]],tblCountries[#All],3,FALSE)</f>
        <v>South Asia</v>
      </c>
      <c r="M688" t="s">
        <v>9</v>
      </c>
      <c r="N688">
        <v>5</v>
      </c>
      <c r="O688" s="8" t="str">
        <f>+VLOOKUP(tblSalaries[[#This Row],[Years of Experience]],Categories!$A$14:$B$17,2)</f>
        <v>5-10 years</v>
      </c>
    </row>
    <row r="689" spans="2:15" ht="15" customHeight="1" x14ac:dyDescent="0.25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s="8" t="str">
        <f>+VLOOKUP(tblSalaries[[#This Row],[clean Country]],tblCountries[#All],3,FALSE)</f>
        <v>South Asia</v>
      </c>
      <c r="M689" t="s">
        <v>18</v>
      </c>
      <c r="N689">
        <v>14</v>
      </c>
      <c r="O689" s="8" t="str">
        <f>+VLOOKUP(tblSalaries[[#This Row],[Years of Experience]],Categories!$A$14:$B$17,2)</f>
        <v>10-20 years</v>
      </c>
    </row>
    <row r="690" spans="2:15" ht="15" customHeight="1" x14ac:dyDescent="0.25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s="8" t="str">
        <f>+VLOOKUP(tblSalaries[[#This Row],[clean Country]],tblCountries[#All],3,FALSE)</f>
        <v>South Asia</v>
      </c>
      <c r="M690" t="s">
        <v>9</v>
      </c>
      <c r="N690">
        <v>7</v>
      </c>
      <c r="O690" s="8" t="str">
        <f>+VLOOKUP(tblSalaries[[#This Row],[Years of Experience]],Categories!$A$14:$B$17,2)</f>
        <v>5-10 years</v>
      </c>
    </row>
    <row r="691" spans="2:15" ht="15" customHeight="1" x14ac:dyDescent="0.25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s="8" t="str">
        <f>+VLOOKUP(tblSalaries[[#This Row],[clean Country]],tblCountries[#All],3,FALSE)</f>
        <v>South Asia</v>
      </c>
      <c r="M691" t="s">
        <v>13</v>
      </c>
      <c r="N691">
        <v>7</v>
      </c>
      <c r="O691" s="8" t="str">
        <f>+VLOOKUP(tblSalaries[[#This Row],[Years of Experience]],Categories!$A$14:$B$17,2)</f>
        <v>5-10 years</v>
      </c>
    </row>
    <row r="692" spans="2:15" ht="15" customHeight="1" x14ac:dyDescent="0.25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s="8" t="str">
        <f>+VLOOKUP(tblSalaries[[#This Row],[clean Country]],tblCountries[#All],3,FALSE)</f>
        <v>South Asia</v>
      </c>
      <c r="M692" t="s">
        <v>13</v>
      </c>
      <c r="N692">
        <v>2</v>
      </c>
      <c r="O692" s="8" t="str">
        <f>+VLOOKUP(tblSalaries[[#This Row],[Years of Experience]],Categories!$A$14:$B$17,2)</f>
        <v>Under 5 years</v>
      </c>
    </row>
    <row r="693" spans="2:15" ht="15" customHeight="1" x14ac:dyDescent="0.25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s="8" t="str">
        <f>+VLOOKUP(tblSalaries[[#This Row],[clean Country]],tblCountries[#All],3,FALSE)</f>
        <v>South Asia</v>
      </c>
      <c r="M693" t="s">
        <v>13</v>
      </c>
      <c r="N693">
        <v>2</v>
      </c>
      <c r="O693" s="8" t="str">
        <f>+VLOOKUP(tblSalaries[[#This Row],[Years of Experience]],Categories!$A$14:$B$17,2)</f>
        <v>Under 5 years</v>
      </c>
    </row>
    <row r="694" spans="2:15" ht="15" customHeight="1" x14ac:dyDescent="0.25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s="8" t="str">
        <f>+VLOOKUP(tblSalaries[[#This Row],[clean Country]],tblCountries[#All],3,FALSE)</f>
        <v>North America</v>
      </c>
      <c r="M694" t="s">
        <v>9</v>
      </c>
      <c r="N694">
        <v>10</v>
      </c>
      <c r="O694" s="8" t="str">
        <f>+VLOOKUP(tblSalaries[[#This Row],[Years of Experience]],Categories!$A$14:$B$17,2)</f>
        <v>10-20 years</v>
      </c>
    </row>
    <row r="695" spans="2:15" ht="15" customHeight="1" x14ac:dyDescent="0.25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s="8" t="str">
        <f>+VLOOKUP(tblSalaries[[#This Row],[clean Country]],tblCountries[#All],3,FALSE)</f>
        <v>South Asia</v>
      </c>
      <c r="M695" t="s">
        <v>9</v>
      </c>
      <c r="N695">
        <v>4</v>
      </c>
      <c r="O695" s="8" t="str">
        <f>+VLOOKUP(tblSalaries[[#This Row],[Years of Experience]],Categories!$A$14:$B$17,2)</f>
        <v>Under 5 years</v>
      </c>
    </row>
    <row r="696" spans="2:15" ht="15" customHeight="1" x14ac:dyDescent="0.25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s="8" t="str">
        <f>+VLOOKUP(tblSalaries[[#This Row],[clean Country]],tblCountries[#All],3,FALSE)</f>
        <v>South Asia</v>
      </c>
      <c r="M696" t="s">
        <v>25</v>
      </c>
      <c r="N696">
        <v>2</v>
      </c>
      <c r="O696" s="8" t="str">
        <f>+VLOOKUP(tblSalaries[[#This Row],[Years of Experience]],Categories!$A$14:$B$17,2)</f>
        <v>Under 5 years</v>
      </c>
    </row>
    <row r="697" spans="2:15" ht="15" customHeight="1" x14ac:dyDescent="0.25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s="8" t="str">
        <f>+VLOOKUP(tblSalaries[[#This Row],[clean Country]],tblCountries[#All],3,FALSE)</f>
        <v>South Asia</v>
      </c>
      <c r="M697" t="s">
        <v>9</v>
      </c>
      <c r="N697">
        <v>2</v>
      </c>
      <c r="O697" s="8" t="str">
        <f>+VLOOKUP(tblSalaries[[#This Row],[Years of Experience]],Categories!$A$14:$B$17,2)</f>
        <v>Under 5 years</v>
      </c>
    </row>
    <row r="698" spans="2:15" ht="15" customHeight="1" x14ac:dyDescent="0.25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s="8" t="str">
        <f>+VLOOKUP(tblSalaries[[#This Row],[clean Country]],tblCountries[#All],3,FALSE)</f>
        <v>South Asia</v>
      </c>
      <c r="M698" t="s">
        <v>25</v>
      </c>
      <c r="N698">
        <v>0</v>
      </c>
      <c r="O698" s="8" t="str">
        <f>+VLOOKUP(tblSalaries[[#This Row],[Years of Experience]],Categories!$A$14:$B$17,2)</f>
        <v>Under 5 years</v>
      </c>
    </row>
    <row r="699" spans="2:15" ht="15" customHeight="1" x14ac:dyDescent="0.25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s="8" t="str">
        <f>+VLOOKUP(tblSalaries[[#This Row],[clean Country]],tblCountries[#All],3,FALSE)</f>
        <v>South Asia</v>
      </c>
      <c r="M699" t="s">
        <v>9</v>
      </c>
      <c r="N699">
        <v>4</v>
      </c>
      <c r="O699" s="8" t="str">
        <f>+VLOOKUP(tblSalaries[[#This Row],[Years of Experience]],Categories!$A$14:$B$17,2)</f>
        <v>Under 5 years</v>
      </c>
    </row>
    <row r="700" spans="2:15" ht="15" customHeight="1" x14ac:dyDescent="0.25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s="8" t="str">
        <f>+VLOOKUP(tblSalaries[[#This Row],[clean Country]],tblCountries[#All],3,FALSE)</f>
        <v>South Asia</v>
      </c>
      <c r="M700" t="s">
        <v>13</v>
      </c>
      <c r="N700">
        <v>8</v>
      </c>
      <c r="O700" s="8" t="str">
        <f>+VLOOKUP(tblSalaries[[#This Row],[Years of Experience]],Categories!$A$14:$B$17,2)</f>
        <v>5-10 years</v>
      </c>
    </row>
    <row r="701" spans="2:15" ht="15" customHeight="1" x14ac:dyDescent="0.25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s="8" t="str">
        <f>+VLOOKUP(tblSalaries[[#This Row],[clean Country]],tblCountries[#All],3,FALSE)</f>
        <v>South Asia</v>
      </c>
      <c r="M701" t="s">
        <v>9</v>
      </c>
      <c r="N701">
        <v>0</v>
      </c>
      <c r="O701" s="8" t="str">
        <f>+VLOOKUP(tblSalaries[[#This Row],[Years of Experience]],Categories!$A$14:$B$17,2)</f>
        <v>Under 5 years</v>
      </c>
    </row>
    <row r="702" spans="2:15" ht="15" customHeight="1" x14ac:dyDescent="0.25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s="8" t="str">
        <f>+VLOOKUP(tblSalaries[[#This Row],[clean Country]],tblCountries[#All],3,FALSE)</f>
        <v>South Asia</v>
      </c>
      <c r="M702" t="s">
        <v>13</v>
      </c>
      <c r="N702">
        <v>5</v>
      </c>
      <c r="O702" s="8" t="str">
        <f>+VLOOKUP(tblSalaries[[#This Row],[Years of Experience]],Categories!$A$14:$B$17,2)</f>
        <v>5-10 years</v>
      </c>
    </row>
    <row r="703" spans="2:15" ht="15" customHeight="1" x14ac:dyDescent="0.25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s="8" t="str">
        <f>+VLOOKUP(tblSalaries[[#This Row],[clean Country]],tblCountries[#All],3,FALSE)</f>
        <v>South Asia</v>
      </c>
      <c r="M703" t="s">
        <v>9</v>
      </c>
      <c r="N703">
        <v>2</v>
      </c>
      <c r="O703" s="8" t="str">
        <f>+VLOOKUP(tblSalaries[[#This Row],[Years of Experience]],Categories!$A$14:$B$17,2)</f>
        <v>Under 5 years</v>
      </c>
    </row>
    <row r="704" spans="2:15" ht="15" customHeight="1" x14ac:dyDescent="0.25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s="8" t="str">
        <f>+VLOOKUP(tblSalaries[[#This Row],[clean Country]],tblCountries[#All],3,FALSE)</f>
        <v>Europe</v>
      </c>
      <c r="M704" t="s">
        <v>9</v>
      </c>
      <c r="N704">
        <v>2</v>
      </c>
      <c r="O704" s="8" t="str">
        <f>+VLOOKUP(tblSalaries[[#This Row],[Years of Experience]],Categories!$A$14:$B$17,2)</f>
        <v>Under 5 years</v>
      </c>
    </row>
    <row r="705" spans="2:15" ht="15" customHeight="1" x14ac:dyDescent="0.25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s="8" t="str">
        <f>+VLOOKUP(tblSalaries[[#This Row],[clean Country]],tblCountries[#All],3,FALSE)</f>
        <v>Central Asia &amp; Middle East</v>
      </c>
      <c r="M705" t="s">
        <v>9</v>
      </c>
      <c r="N705">
        <v>12</v>
      </c>
      <c r="O705" s="8" t="str">
        <f>+VLOOKUP(tblSalaries[[#This Row],[Years of Experience]],Categories!$A$14:$B$17,2)</f>
        <v>10-20 years</v>
      </c>
    </row>
    <row r="706" spans="2:15" ht="15" customHeight="1" x14ac:dyDescent="0.25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s="8" t="str">
        <f>+VLOOKUP(tblSalaries[[#This Row],[clean Country]],tblCountries[#All],3,FALSE)</f>
        <v>South Asia</v>
      </c>
      <c r="M706" t="s">
        <v>18</v>
      </c>
      <c r="N706">
        <v>1</v>
      </c>
      <c r="O706" s="8" t="str">
        <f>+VLOOKUP(tblSalaries[[#This Row],[Years of Experience]],Categories!$A$14:$B$17,2)</f>
        <v>Under 5 years</v>
      </c>
    </row>
    <row r="707" spans="2:15" ht="15" customHeight="1" x14ac:dyDescent="0.25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s="8" t="str">
        <f>+VLOOKUP(tblSalaries[[#This Row],[clean Country]],tblCountries[#All],3,FALSE)</f>
        <v>South Asia</v>
      </c>
      <c r="M707" t="s">
        <v>13</v>
      </c>
      <c r="N707">
        <v>2</v>
      </c>
      <c r="O707" s="8" t="str">
        <f>+VLOOKUP(tblSalaries[[#This Row],[Years of Experience]],Categories!$A$14:$B$17,2)</f>
        <v>Under 5 years</v>
      </c>
    </row>
    <row r="708" spans="2:15" ht="15" customHeight="1" x14ac:dyDescent="0.25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s="8" t="str">
        <f>+VLOOKUP(tblSalaries[[#This Row],[clean Country]],tblCountries[#All],3,FALSE)</f>
        <v>South Asia</v>
      </c>
      <c r="M708" t="s">
        <v>13</v>
      </c>
      <c r="N708">
        <v>10</v>
      </c>
      <c r="O708" s="8" t="str">
        <f>+VLOOKUP(tblSalaries[[#This Row],[Years of Experience]],Categories!$A$14:$B$17,2)</f>
        <v>10-20 years</v>
      </c>
    </row>
    <row r="709" spans="2:15" ht="15" customHeight="1" x14ac:dyDescent="0.25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s="8" t="str">
        <f>+VLOOKUP(tblSalaries[[#This Row],[clean Country]],tblCountries[#All],3,FALSE)</f>
        <v>South Asia</v>
      </c>
      <c r="M709" t="s">
        <v>13</v>
      </c>
      <c r="N709">
        <v>7</v>
      </c>
      <c r="O709" s="8" t="str">
        <f>+VLOOKUP(tblSalaries[[#This Row],[Years of Experience]],Categories!$A$14:$B$17,2)</f>
        <v>5-10 years</v>
      </c>
    </row>
    <row r="710" spans="2:15" ht="15" customHeight="1" x14ac:dyDescent="0.25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s="8" t="str">
        <f>+VLOOKUP(tblSalaries[[#This Row],[clean Country]],tblCountries[#All],3,FALSE)</f>
        <v>South Asia</v>
      </c>
      <c r="M710" t="s">
        <v>18</v>
      </c>
      <c r="N710">
        <v>6</v>
      </c>
      <c r="O710" s="8" t="str">
        <f>+VLOOKUP(tblSalaries[[#This Row],[Years of Experience]],Categories!$A$14:$B$17,2)</f>
        <v>5-10 years</v>
      </c>
    </row>
    <row r="711" spans="2:15" ht="15" customHeight="1" x14ac:dyDescent="0.25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s="8" t="str">
        <f>+VLOOKUP(tblSalaries[[#This Row],[clean Country]],tblCountries[#All],3,FALSE)</f>
        <v>Oceania</v>
      </c>
      <c r="M711" t="s">
        <v>9</v>
      </c>
      <c r="N711">
        <v>15</v>
      </c>
      <c r="O711" s="8" t="str">
        <f>+VLOOKUP(tblSalaries[[#This Row],[Years of Experience]],Categories!$A$14:$B$17,2)</f>
        <v>10-20 years</v>
      </c>
    </row>
    <row r="712" spans="2:15" ht="15" customHeight="1" x14ac:dyDescent="0.25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s="8" t="str">
        <f>+VLOOKUP(tblSalaries[[#This Row],[clean Country]],tblCountries[#All],3,FALSE)</f>
        <v>South Asia</v>
      </c>
      <c r="M712" t="s">
        <v>18</v>
      </c>
      <c r="N712">
        <v>6</v>
      </c>
      <c r="O712" s="8" t="str">
        <f>+VLOOKUP(tblSalaries[[#This Row],[Years of Experience]],Categories!$A$14:$B$17,2)</f>
        <v>5-10 years</v>
      </c>
    </row>
    <row r="713" spans="2:15" ht="15" customHeight="1" x14ac:dyDescent="0.25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s="8" t="str">
        <f>+VLOOKUP(tblSalaries[[#This Row],[clean Country]],tblCountries[#All],3,FALSE)</f>
        <v>South Asia</v>
      </c>
      <c r="M713" t="s">
        <v>13</v>
      </c>
      <c r="N713">
        <v>2</v>
      </c>
      <c r="O713" s="8" t="str">
        <f>+VLOOKUP(tblSalaries[[#This Row],[Years of Experience]],Categories!$A$14:$B$17,2)</f>
        <v>Under 5 years</v>
      </c>
    </row>
    <row r="714" spans="2:15" ht="15" customHeight="1" x14ac:dyDescent="0.25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s="8" t="str">
        <f>+VLOOKUP(tblSalaries[[#This Row],[clean Country]],tblCountries[#All],3,FALSE)</f>
        <v>South Asia</v>
      </c>
      <c r="M714" t="s">
        <v>13</v>
      </c>
      <c r="N714">
        <v>4</v>
      </c>
      <c r="O714" s="8" t="str">
        <f>+VLOOKUP(tblSalaries[[#This Row],[Years of Experience]],Categories!$A$14:$B$17,2)</f>
        <v>Under 5 years</v>
      </c>
    </row>
    <row r="715" spans="2:15" ht="15" customHeight="1" x14ac:dyDescent="0.25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s="8" t="str">
        <f>+VLOOKUP(tblSalaries[[#This Row],[clean Country]],tblCountries[#All],3,FALSE)</f>
        <v>Oceania</v>
      </c>
      <c r="M715" t="s">
        <v>9</v>
      </c>
      <c r="N715">
        <v>3</v>
      </c>
      <c r="O715" s="8" t="str">
        <f>+VLOOKUP(tblSalaries[[#This Row],[Years of Experience]],Categories!$A$14:$B$17,2)</f>
        <v>Under 5 years</v>
      </c>
    </row>
    <row r="716" spans="2:15" ht="15" customHeight="1" x14ac:dyDescent="0.25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s="8" t="str">
        <f>+VLOOKUP(tblSalaries[[#This Row],[clean Country]],tblCountries[#All],3,FALSE)</f>
        <v>South Asia</v>
      </c>
      <c r="M716" t="s">
        <v>9</v>
      </c>
      <c r="N716">
        <v>6</v>
      </c>
      <c r="O716" s="8" t="str">
        <f>+VLOOKUP(tblSalaries[[#This Row],[Years of Experience]],Categories!$A$14:$B$17,2)</f>
        <v>5-10 years</v>
      </c>
    </row>
    <row r="717" spans="2:15" ht="15" customHeight="1" x14ac:dyDescent="0.25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s="8" t="str">
        <f>+VLOOKUP(tblSalaries[[#This Row],[clean Country]],tblCountries[#All],3,FALSE)</f>
        <v>Africa</v>
      </c>
      <c r="M717" t="s">
        <v>9</v>
      </c>
      <c r="N717">
        <v>2</v>
      </c>
      <c r="O717" s="8" t="str">
        <f>+VLOOKUP(tblSalaries[[#This Row],[Years of Experience]],Categories!$A$14:$B$17,2)</f>
        <v>Under 5 years</v>
      </c>
    </row>
    <row r="718" spans="2:15" ht="15" customHeight="1" x14ac:dyDescent="0.25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s="8" t="str">
        <f>+VLOOKUP(tblSalaries[[#This Row],[clean Country]],tblCountries[#All],3,FALSE)</f>
        <v>South Asia</v>
      </c>
      <c r="M718" t="s">
        <v>9</v>
      </c>
      <c r="N718">
        <v>1</v>
      </c>
      <c r="O718" s="8" t="str">
        <f>+VLOOKUP(tblSalaries[[#This Row],[Years of Experience]],Categories!$A$14:$B$17,2)</f>
        <v>Under 5 years</v>
      </c>
    </row>
    <row r="719" spans="2:15" ht="15" customHeight="1" x14ac:dyDescent="0.25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s="8" t="str">
        <f>+VLOOKUP(tblSalaries[[#This Row],[clean Country]],tblCountries[#All],3,FALSE)</f>
        <v>South Asia</v>
      </c>
      <c r="M719" t="s">
        <v>13</v>
      </c>
      <c r="N719">
        <v>7</v>
      </c>
      <c r="O719" s="8" t="str">
        <f>+VLOOKUP(tblSalaries[[#This Row],[Years of Experience]],Categories!$A$14:$B$17,2)</f>
        <v>5-10 years</v>
      </c>
    </row>
    <row r="720" spans="2:15" ht="15" customHeight="1" x14ac:dyDescent="0.25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s="8" t="str">
        <f>+VLOOKUP(tblSalaries[[#This Row],[clean Country]],tblCountries[#All],3,FALSE)</f>
        <v>South Asia</v>
      </c>
      <c r="M720" t="s">
        <v>18</v>
      </c>
      <c r="N720">
        <v>3.5</v>
      </c>
      <c r="O720" s="8" t="str">
        <f>+VLOOKUP(tblSalaries[[#This Row],[Years of Experience]],Categories!$A$14:$B$17,2)</f>
        <v>Under 5 years</v>
      </c>
    </row>
    <row r="721" spans="2:15" ht="15" customHeight="1" x14ac:dyDescent="0.25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s="8" t="str">
        <f>+VLOOKUP(tblSalaries[[#This Row],[clean Country]],tblCountries[#All],3,FALSE)</f>
        <v>South Asia</v>
      </c>
      <c r="M721" t="s">
        <v>9</v>
      </c>
      <c r="N721">
        <v>10</v>
      </c>
      <c r="O721" s="8" t="str">
        <f>+VLOOKUP(tblSalaries[[#This Row],[Years of Experience]],Categories!$A$14:$B$17,2)</f>
        <v>10-20 years</v>
      </c>
    </row>
    <row r="722" spans="2:15" ht="15" customHeight="1" x14ac:dyDescent="0.25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s="8" t="str">
        <f>+VLOOKUP(tblSalaries[[#This Row],[clean Country]],tblCountries[#All],3,FALSE)</f>
        <v>South Asia</v>
      </c>
      <c r="M722" t="s">
        <v>18</v>
      </c>
      <c r="N722">
        <v>12</v>
      </c>
      <c r="O722" s="8" t="str">
        <f>+VLOOKUP(tblSalaries[[#This Row],[Years of Experience]],Categories!$A$14:$B$17,2)</f>
        <v>10-20 years</v>
      </c>
    </row>
    <row r="723" spans="2:15" ht="15" customHeight="1" x14ac:dyDescent="0.25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s="8" t="str">
        <f>+VLOOKUP(tblSalaries[[#This Row],[clean Country]],tblCountries[#All],3,FALSE)</f>
        <v>South Asia</v>
      </c>
      <c r="M723" t="s">
        <v>13</v>
      </c>
      <c r="N723">
        <v>4</v>
      </c>
      <c r="O723" s="8" t="str">
        <f>+VLOOKUP(tblSalaries[[#This Row],[Years of Experience]],Categories!$A$14:$B$17,2)</f>
        <v>Under 5 years</v>
      </c>
    </row>
    <row r="724" spans="2:15" ht="15" customHeight="1" x14ac:dyDescent="0.25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s="8" t="str">
        <f>+VLOOKUP(tblSalaries[[#This Row],[clean Country]],tblCountries[#All],3,FALSE)</f>
        <v>Europe</v>
      </c>
      <c r="M724" t="s">
        <v>9</v>
      </c>
      <c r="N724">
        <v>10</v>
      </c>
      <c r="O724" s="8" t="str">
        <f>+VLOOKUP(tblSalaries[[#This Row],[Years of Experience]],Categories!$A$14:$B$17,2)</f>
        <v>10-20 years</v>
      </c>
    </row>
    <row r="725" spans="2:15" ht="15" customHeight="1" x14ac:dyDescent="0.25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s="8" t="str">
        <f>+VLOOKUP(tblSalaries[[#This Row],[clean Country]],tblCountries[#All],3,FALSE)</f>
        <v>South Asia</v>
      </c>
      <c r="M725" t="s">
        <v>18</v>
      </c>
      <c r="N725">
        <v>13</v>
      </c>
      <c r="O725" s="8" t="str">
        <f>+VLOOKUP(tblSalaries[[#This Row],[Years of Experience]],Categories!$A$14:$B$17,2)</f>
        <v>10-20 years</v>
      </c>
    </row>
    <row r="726" spans="2:15" ht="15" customHeight="1" x14ac:dyDescent="0.25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s="8" t="str">
        <f>+VLOOKUP(tblSalaries[[#This Row],[clean Country]],tblCountries[#All],3,FALSE)</f>
        <v>South Asia</v>
      </c>
      <c r="M726" t="s">
        <v>18</v>
      </c>
      <c r="N726">
        <v>8</v>
      </c>
      <c r="O726" s="8" t="str">
        <f>+VLOOKUP(tblSalaries[[#This Row],[Years of Experience]],Categories!$A$14:$B$17,2)</f>
        <v>5-10 years</v>
      </c>
    </row>
    <row r="727" spans="2:15" ht="15" customHeight="1" x14ac:dyDescent="0.25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s="8" t="str">
        <f>+VLOOKUP(tblSalaries[[#This Row],[clean Country]],tblCountries[#All],3,FALSE)</f>
        <v>South Asia</v>
      </c>
      <c r="M727" t="s">
        <v>13</v>
      </c>
      <c r="N727">
        <v>15</v>
      </c>
      <c r="O727" s="8" t="str">
        <f>+VLOOKUP(tblSalaries[[#This Row],[Years of Experience]],Categories!$A$14:$B$17,2)</f>
        <v>10-20 years</v>
      </c>
    </row>
    <row r="728" spans="2:15" ht="15" customHeight="1" x14ac:dyDescent="0.25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s="8" t="str">
        <f>+VLOOKUP(tblSalaries[[#This Row],[clean Country]],tblCountries[#All],3,FALSE)</f>
        <v>South Asia</v>
      </c>
      <c r="M728" t="s">
        <v>9</v>
      </c>
      <c r="N728">
        <v>15</v>
      </c>
      <c r="O728" s="8" t="str">
        <f>+VLOOKUP(tblSalaries[[#This Row],[Years of Experience]],Categories!$A$14:$B$17,2)</f>
        <v>10-20 years</v>
      </c>
    </row>
    <row r="729" spans="2:15" ht="15" customHeight="1" x14ac:dyDescent="0.25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s="8" t="str">
        <f>+VLOOKUP(tblSalaries[[#This Row],[clean Country]],tblCountries[#All],3,FALSE)</f>
        <v>South Asia</v>
      </c>
      <c r="M729" t="s">
        <v>13</v>
      </c>
      <c r="N729">
        <v>5</v>
      </c>
      <c r="O729" s="8" t="str">
        <f>+VLOOKUP(tblSalaries[[#This Row],[Years of Experience]],Categories!$A$14:$B$17,2)</f>
        <v>5-10 years</v>
      </c>
    </row>
    <row r="730" spans="2:15" ht="15" customHeight="1" x14ac:dyDescent="0.25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s="8" t="str">
        <f>+VLOOKUP(tblSalaries[[#This Row],[clean Country]],tblCountries[#All],3,FALSE)</f>
        <v>Africa</v>
      </c>
      <c r="M730" t="s">
        <v>13</v>
      </c>
      <c r="N730">
        <v>5</v>
      </c>
      <c r="O730" s="8" t="str">
        <f>+VLOOKUP(tblSalaries[[#This Row],[Years of Experience]],Categories!$A$14:$B$17,2)</f>
        <v>5-10 years</v>
      </c>
    </row>
    <row r="731" spans="2:15" ht="15" customHeight="1" x14ac:dyDescent="0.25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s="8" t="str">
        <f>+VLOOKUP(tblSalaries[[#This Row],[clean Country]],tblCountries[#All],3,FALSE)</f>
        <v>South Asia</v>
      </c>
      <c r="M731" t="s">
        <v>9</v>
      </c>
      <c r="N731">
        <v>5</v>
      </c>
      <c r="O731" s="8" t="str">
        <f>+VLOOKUP(tblSalaries[[#This Row],[Years of Experience]],Categories!$A$14:$B$17,2)</f>
        <v>5-10 years</v>
      </c>
    </row>
    <row r="732" spans="2:15" ht="15" customHeight="1" x14ac:dyDescent="0.25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s="8" t="str">
        <f>+VLOOKUP(tblSalaries[[#This Row],[clean Country]],tblCountries[#All],3,FALSE)</f>
        <v>South Asia</v>
      </c>
      <c r="M732" t="s">
        <v>9</v>
      </c>
      <c r="N732">
        <v>2</v>
      </c>
      <c r="O732" s="8" t="str">
        <f>+VLOOKUP(tblSalaries[[#This Row],[Years of Experience]],Categories!$A$14:$B$17,2)</f>
        <v>Under 5 years</v>
      </c>
    </row>
    <row r="733" spans="2:15" ht="15" customHeight="1" x14ac:dyDescent="0.25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s="8" t="str">
        <f>+VLOOKUP(tblSalaries[[#This Row],[clean Country]],tblCountries[#All],3,FALSE)</f>
        <v>Europe</v>
      </c>
      <c r="M733" t="s">
        <v>9</v>
      </c>
      <c r="N733">
        <v>7</v>
      </c>
      <c r="O733" s="8" t="str">
        <f>+VLOOKUP(tblSalaries[[#This Row],[Years of Experience]],Categories!$A$14:$B$17,2)</f>
        <v>5-10 years</v>
      </c>
    </row>
    <row r="734" spans="2:15" ht="15" customHeight="1" x14ac:dyDescent="0.25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s="8" t="str">
        <f>+VLOOKUP(tblSalaries[[#This Row],[clean Country]],tblCountries[#All],3,FALSE)</f>
        <v>South Asia</v>
      </c>
      <c r="M734" t="s">
        <v>18</v>
      </c>
      <c r="N734">
        <v>2</v>
      </c>
      <c r="O734" s="8" t="str">
        <f>+VLOOKUP(tblSalaries[[#This Row],[Years of Experience]],Categories!$A$14:$B$17,2)</f>
        <v>Under 5 years</v>
      </c>
    </row>
    <row r="735" spans="2:15" ht="15" customHeight="1" x14ac:dyDescent="0.25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s="8" t="str">
        <f>+VLOOKUP(tblSalaries[[#This Row],[clean Country]],tblCountries[#All],3,FALSE)</f>
        <v>South Asia</v>
      </c>
      <c r="M735" t="s">
        <v>9</v>
      </c>
      <c r="N735">
        <v>12</v>
      </c>
      <c r="O735" s="8" t="str">
        <f>+VLOOKUP(tblSalaries[[#This Row],[Years of Experience]],Categories!$A$14:$B$17,2)</f>
        <v>10-20 years</v>
      </c>
    </row>
    <row r="736" spans="2:15" ht="15" customHeight="1" x14ac:dyDescent="0.25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s="8" t="str">
        <f>+VLOOKUP(tblSalaries[[#This Row],[clean Country]],tblCountries[#All],3,FALSE)</f>
        <v>Europe</v>
      </c>
      <c r="M736" t="s">
        <v>9</v>
      </c>
      <c r="N736">
        <v>5</v>
      </c>
      <c r="O736" s="8" t="str">
        <f>+VLOOKUP(tblSalaries[[#This Row],[Years of Experience]],Categories!$A$14:$B$17,2)</f>
        <v>5-10 years</v>
      </c>
    </row>
    <row r="737" spans="2:15" ht="15" customHeight="1" x14ac:dyDescent="0.25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s="8" t="str">
        <f>+VLOOKUP(tblSalaries[[#This Row],[clean Country]],tblCountries[#All],3,FALSE)</f>
        <v>Europe</v>
      </c>
      <c r="M737" t="s">
        <v>13</v>
      </c>
      <c r="N737">
        <v>1.5</v>
      </c>
      <c r="O737" s="8" t="str">
        <f>+VLOOKUP(tblSalaries[[#This Row],[Years of Experience]],Categories!$A$14:$B$17,2)</f>
        <v>Under 5 years</v>
      </c>
    </row>
    <row r="738" spans="2:15" ht="15" customHeight="1" x14ac:dyDescent="0.25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s="8" t="str">
        <f>+VLOOKUP(tblSalaries[[#This Row],[clean Country]],tblCountries[#All],3,FALSE)</f>
        <v>Europe</v>
      </c>
      <c r="M738" t="s">
        <v>9</v>
      </c>
      <c r="N738">
        <v>15</v>
      </c>
      <c r="O738" s="8" t="str">
        <f>+VLOOKUP(tblSalaries[[#This Row],[Years of Experience]],Categories!$A$14:$B$17,2)</f>
        <v>10-20 years</v>
      </c>
    </row>
    <row r="739" spans="2:15" ht="15" customHeight="1" x14ac:dyDescent="0.25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s="8" t="str">
        <f>+VLOOKUP(tblSalaries[[#This Row],[clean Country]],tblCountries[#All],3,FALSE)</f>
        <v>South Asia</v>
      </c>
      <c r="M739" t="s">
        <v>18</v>
      </c>
      <c r="N739">
        <v>5</v>
      </c>
      <c r="O739" s="8" t="str">
        <f>+VLOOKUP(tblSalaries[[#This Row],[Years of Experience]],Categories!$A$14:$B$17,2)</f>
        <v>5-10 years</v>
      </c>
    </row>
    <row r="740" spans="2:15" ht="15" customHeight="1" x14ac:dyDescent="0.25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s="8" t="str">
        <f>+VLOOKUP(tblSalaries[[#This Row],[clean Country]],tblCountries[#All],3,FALSE)</f>
        <v>South Asia</v>
      </c>
      <c r="M740" t="s">
        <v>18</v>
      </c>
      <c r="N740">
        <v>6</v>
      </c>
      <c r="O740" s="8" t="str">
        <f>+VLOOKUP(tblSalaries[[#This Row],[Years of Experience]],Categories!$A$14:$B$17,2)</f>
        <v>5-10 years</v>
      </c>
    </row>
    <row r="741" spans="2:15" ht="15" customHeight="1" x14ac:dyDescent="0.25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s="8" t="str">
        <f>+VLOOKUP(tblSalaries[[#This Row],[clean Country]],tblCountries[#All],3,FALSE)</f>
        <v>South Asia</v>
      </c>
      <c r="M741" t="s">
        <v>13</v>
      </c>
      <c r="N741">
        <v>6</v>
      </c>
      <c r="O741" s="8" t="str">
        <f>+VLOOKUP(tblSalaries[[#This Row],[Years of Experience]],Categories!$A$14:$B$17,2)</f>
        <v>5-10 years</v>
      </c>
    </row>
    <row r="742" spans="2:15" ht="15" customHeight="1" x14ac:dyDescent="0.25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s="8" t="str">
        <f>+VLOOKUP(tblSalaries[[#This Row],[clean Country]],tblCountries[#All],3,FALSE)</f>
        <v>Central Asia &amp; Middle East</v>
      </c>
      <c r="M742" t="s">
        <v>25</v>
      </c>
      <c r="N742">
        <v>7</v>
      </c>
      <c r="O742" s="8" t="str">
        <f>+VLOOKUP(tblSalaries[[#This Row],[Years of Experience]],Categories!$A$14:$B$17,2)</f>
        <v>5-10 years</v>
      </c>
    </row>
    <row r="743" spans="2:15" ht="15" customHeight="1" x14ac:dyDescent="0.25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s="8" t="str">
        <f>+VLOOKUP(tblSalaries[[#This Row],[clean Country]],tblCountries[#All],3,FALSE)</f>
        <v>South Asia</v>
      </c>
      <c r="M743" t="s">
        <v>25</v>
      </c>
      <c r="N743">
        <v>7</v>
      </c>
      <c r="O743" s="8" t="str">
        <f>+VLOOKUP(tblSalaries[[#This Row],[Years of Experience]],Categories!$A$14:$B$17,2)</f>
        <v>5-10 years</v>
      </c>
    </row>
    <row r="744" spans="2:15" ht="15" customHeight="1" x14ac:dyDescent="0.25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s="8" t="str">
        <f>+VLOOKUP(tblSalaries[[#This Row],[clean Country]],tblCountries[#All],3,FALSE)</f>
        <v>South Asia</v>
      </c>
      <c r="M744" t="s">
        <v>9</v>
      </c>
      <c r="N744">
        <v>8</v>
      </c>
      <c r="O744" s="8" t="str">
        <f>+VLOOKUP(tblSalaries[[#This Row],[Years of Experience]],Categories!$A$14:$B$17,2)</f>
        <v>5-10 years</v>
      </c>
    </row>
    <row r="745" spans="2:15" ht="15" customHeight="1" x14ac:dyDescent="0.25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s="8" t="str">
        <f>+VLOOKUP(tblSalaries[[#This Row],[clean Country]],tblCountries[#All],3,FALSE)</f>
        <v>Europe</v>
      </c>
      <c r="M745" t="s">
        <v>13</v>
      </c>
      <c r="N745">
        <v>8</v>
      </c>
      <c r="O745" s="8" t="str">
        <f>+VLOOKUP(tblSalaries[[#This Row],[Years of Experience]],Categories!$A$14:$B$17,2)</f>
        <v>5-10 years</v>
      </c>
    </row>
    <row r="746" spans="2:15" ht="15" customHeight="1" x14ac:dyDescent="0.25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s="8" t="str">
        <f>+VLOOKUP(tblSalaries[[#This Row],[clean Country]],tblCountries[#All],3,FALSE)</f>
        <v>South Asia</v>
      </c>
      <c r="M746" t="s">
        <v>13</v>
      </c>
      <c r="N746">
        <v>4.5</v>
      </c>
      <c r="O746" s="8" t="str">
        <f>+VLOOKUP(tblSalaries[[#This Row],[Years of Experience]],Categories!$A$14:$B$17,2)</f>
        <v>Under 5 years</v>
      </c>
    </row>
    <row r="747" spans="2:15" ht="15" customHeight="1" x14ac:dyDescent="0.25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s="8" t="str">
        <f>+VLOOKUP(tblSalaries[[#This Row],[clean Country]],tblCountries[#All],3,FALSE)</f>
        <v>South Asia</v>
      </c>
      <c r="M747" t="s">
        <v>18</v>
      </c>
      <c r="N747">
        <v>6</v>
      </c>
      <c r="O747" s="8" t="str">
        <f>+VLOOKUP(tblSalaries[[#This Row],[Years of Experience]],Categories!$A$14:$B$17,2)</f>
        <v>5-10 years</v>
      </c>
    </row>
    <row r="748" spans="2:15" ht="15" customHeight="1" x14ac:dyDescent="0.25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s="8" t="str">
        <f>+VLOOKUP(tblSalaries[[#This Row],[clean Country]],tblCountries[#All],3,FALSE)</f>
        <v>South Asia</v>
      </c>
      <c r="M748" t="s">
        <v>13</v>
      </c>
      <c r="N748">
        <v>5.5</v>
      </c>
      <c r="O748" s="8" t="str">
        <f>+VLOOKUP(tblSalaries[[#This Row],[Years of Experience]],Categories!$A$14:$B$17,2)</f>
        <v>5-10 years</v>
      </c>
    </row>
    <row r="749" spans="2:15" ht="15" customHeight="1" x14ac:dyDescent="0.25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s="8" t="str">
        <f>+VLOOKUP(tblSalaries[[#This Row],[clean Country]],tblCountries[#All],3,FALSE)</f>
        <v>Africa</v>
      </c>
      <c r="M749" t="s">
        <v>18</v>
      </c>
      <c r="N749">
        <v>5</v>
      </c>
      <c r="O749" s="8" t="str">
        <f>+VLOOKUP(tblSalaries[[#This Row],[Years of Experience]],Categories!$A$14:$B$17,2)</f>
        <v>5-10 years</v>
      </c>
    </row>
    <row r="750" spans="2:15" ht="15" customHeight="1" x14ac:dyDescent="0.25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s="8" t="str">
        <f>+VLOOKUP(tblSalaries[[#This Row],[clean Country]],tblCountries[#All],3,FALSE)</f>
        <v>South Asia</v>
      </c>
      <c r="M750" t="s">
        <v>18</v>
      </c>
      <c r="N750">
        <v>20</v>
      </c>
      <c r="O750" s="8" t="str">
        <f>+VLOOKUP(tblSalaries[[#This Row],[Years of Experience]],Categories!$A$14:$B$17,2)</f>
        <v>Over 20 years</v>
      </c>
    </row>
    <row r="751" spans="2:15" ht="15" customHeight="1" x14ac:dyDescent="0.25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s="8" t="str">
        <f>+VLOOKUP(tblSalaries[[#This Row],[clean Country]],tblCountries[#All],3,FALSE)</f>
        <v>South Asia</v>
      </c>
      <c r="M751" t="s">
        <v>13</v>
      </c>
      <c r="N751">
        <v>5</v>
      </c>
      <c r="O751" s="8" t="str">
        <f>+VLOOKUP(tblSalaries[[#This Row],[Years of Experience]],Categories!$A$14:$B$17,2)</f>
        <v>5-10 years</v>
      </c>
    </row>
    <row r="752" spans="2:15" ht="15" customHeight="1" x14ac:dyDescent="0.25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s="8" t="str">
        <f>+VLOOKUP(tblSalaries[[#This Row],[clean Country]],tblCountries[#All],3,FALSE)</f>
        <v>South Asia</v>
      </c>
      <c r="M752" t="s">
        <v>18</v>
      </c>
      <c r="N752">
        <v>1</v>
      </c>
      <c r="O752" s="8" t="str">
        <f>+VLOOKUP(tblSalaries[[#This Row],[Years of Experience]],Categories!$A$14:$B$17,2)</f>
        <v>Under 5 years</v>
      </c>
    </row>
    <row r="753" spans="2:15" ht="15" customHeight="1" x14ac:dyDescent="0.25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s="8" t="str">
        <f>+VLOOKUP(tblSalaries[[#This Row],[clean Country]],tblCountries[#All],3,FALSE)</f>
        <v>Europe</v>
      </c>
      <c r="M753" t="s">
        <v>18</v>
      </c>
      <c r="N753">
        <v>15</v>
      </c>
      <c r="O753" s="8" t="str">
        <f>+VLOOKUP(tblSalaries[[#This Row],[Years of Experience]],Categories!$A$14:$B$17,2)</f>
        <v>10-20 years</v>
      </c>
    </row>
    <row r="754" spans="2:15" ht="15" customHeight="1" x14ac:dyDescent="0.25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s="8" t="str">
        <f>+VLOOKUP(tblSalaries[[#This Row],[clean Country]],tblCountries[#All],3,FALSE)</f>
        <v>North America</v>
      </c>
      <c r="M754" t="s">
        <v>18</v>
      </c>
      <c r="N754">
        <v>20</v>
      </c>
      <c r="O754" s="8" t="str">
        <f>+VLOOKUP(tblSalaries[[#This Row],[Years of Experience]],Categories!$A$14:$B$17,2)</f>
        <v>Over 20 years</v>
      </c>
    </row>
    <row r="755" spans="2:15" ht="15" customHeight="1" x14ac:dyDescent="0.25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s="8" t="str">
        <f>+VLOOKUP(tblSalaries[[#This Row],[clean Country]],tblCountries[#All],3,FALSE)</f>
        <v>Central Asia &amp; Middle East</v>
      </c>
      <c r="M755" t="s">
        <v>13</v>
      </c>
      <c r="N755">
        <v>2</v>
      </c>
      <c r="O755" s="8" t="str">
        <f>+VLOOKUP(tblSalaries[[#This Row],[Years of Experience]],Categories!$A$14:$B$17,2)</f>
        <v>Under 5 years</v>
      </c>
    </row>
    <row r="756" spans="2:15" ht="15" customHeight="1" x14ac:dyDescent="0.25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s="8" t="str">
        <f>+VLOOKUP(tblSalaries[[#This Row],[clean Country]],tblCountries[#All],3,FALSE)</f>
        <v>South Asia</v>
      </c>
      <c r="M756" t="s">
        <v>18</v>
      </c>
      <c r="N756">
        <v>2</v>
      </c>
      <c r="O756" s="8" t="str">
        <f>+VLOOKUP(tblSalaries[[#This Row],[Years of Experience]],Categories!$A$14:$B$17,2)</f>
        <v>Under 5 years</v>
      </c>
    </row>
    <row r="757" spans="2:15" ht="15" customHeight="1" x14ac:dyDescent="0.25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s="8" t="str">
        <f>+VLOOKUP(tblSalaries[[#This Row],[clean Country]],tblCountries[#All],3,FALSE)</f>
        <v>North America</v>
      </c>
      <c r="M757" t="s">
        <v>18</v>
      </c>
      <c r="N757">
        <v>5</v>
      </c>
      <c r="O757" s="8" t="str">
        <f>+VLOOKUP(tblSalaries[[#This Row],[Years of Experience]],Categories!$A$14:$B$17,2)</f>
        <v>5-10 years</v>
      </c>
    </row>
    <row r="758" spans="2:15" ht="15" customHeight="1" x14ac:dyDescent="0.25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s="8" t="str">
        <f>+VLOOKUP(tblSalaries[[#This Row],[clean Country]],tblCountries[#All],3,FALSE)</f>
        <v>North America</v>
      </c>
      <c r="M758" t="s">
        <v>13</v>
      </c>
      <c r="N758">
        <v>4</v>
      </c>
      <c r="O758" s="8" t="str">
        <f>+VLOOKUP(tblSalaries[[#This Row],[Years of Experience]],Categories!$A$14:$B$17,2)</f>
        <v>Under 5 years</v>
      </c>
    </row>
    <row r="759" spans="2:15" ht="15" customHeight="1" x14ac:dyDescent="0.25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s="8" t="str">
        <f>+VLOOKUP(tblSalaries[[#This Row],[clean Country]],tblCountries[#All],3,FALSE)</f>
        <v>Oceania</v>
      </c>
      <c r="M759" t="s">
        <v>18</v>
      </c>
      <c r="N759">
        <v>11</v>
      </c>
      <c r="O759" s="8" t="str">
        <f>+VLOOKUP(tblSalaries[[#This Row],[Years of Experience]],Categories!$A$14:$B$17,2)</f>
        <v>10-20 years</v>
      </c>
    </row>
    <row r="760" spans="2:15" ht="15" customHeight="1" x14ac:dyDescent="0.25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s="8" t="str">
        <f>+VLOOKUP(tblSalaries[[#This Row],[clean Country]],tblCountries[#All],3,FALSE)</f>
        <v>South Asia</v>
      </c>
      <c r="M760" t="s">
        <v>13</v>
      </c>
      <c r="N760">
        <v>14</v>
      </c>
      <c r="O760" s="8" t="str">
        <f>+VLOOKUP(tblSalaries[[#This Row],[Years of Experience]],Categories!$A$14:$B$17,2)</f>
        <v>10-20 years</v>
      </c>
    </row>
    <row r="761" spans="2:15" ht="15" customHeight="1" x14ac:dyDescent="0.25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s="8" t="str">
        <f>+VLOOKUP(tblSalaries[[#This Row],[clean Country]],tblCountries[#All],3,FALSE)</f>
        <v>South Asia</v>
      </c>
      <c r="M761" t="s">
        <v>13</v>
      </c>
      <c r="N761">
        <v>10</v>
      </c>
      <c r="O761" s="8" t="str">
        <f>+VLOOKUP(tblSalaries[[#This Row],[Years of Experience]],Categories!$A$14:$B$17,2)</f>
        <v>10-20 years</v>
      </c>
    </row>
    <row r="762" spans="2:15" ht="15" customHeight="1" x14ac:dyDescent="0.25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s="8" t="str">
        <f>+VLOOKUP(tblSalaries[[#This Row],[clean Country]],tblCountries[#All],3,FALSE)</f>
        <v>South Asia</v>
      </c>
      <c r="M762" t="s">
        <v>13</v>
      </c>
      <c r="N762">
        <v>20</v>
      </c>
      <c r="O762" s="8" t="str">
        <f>+VLOOKUP(tblSalaries[[#This Row],[Years of Experience]],Categories!$A$14:$B$17,2)</f>
        <v>Over 20 years</v>
      </c>
    </row>
    <row r="763" spans="2:15" ht="15" customHeight="1" x14ac:dyDescent="0.25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s="8" t="str">
        <f>+VLOOKUP(tblSalaries[[#This Row],[clean Country]],tblCountries[#All],3,FALSE)</f>
        <v>South Asia</v>
      </c>
      <c r="M763" t="s">
        <v>13</v>
      </c>
      <c r="N763">
        <v>4</v>
      </c>
      <c r="O763" s="8" t="str">
        <f>+VLOOKUP(tblSalaries[[#This Row],[Years of Experience]],Categories!$A$14:$B$17,2)</f>
        <v>Under 5 years</v>
      </c>
    </row>
    <row r="764" spans="2:15" ht="15" customHeight="1" x14ac:dyDescent="0.25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s="8" t="str">
        <f>+VLOOKUP(tblSalaries[[#This Row],[clean Country]],tblCountries[#All],3,FALSE)</f>
        <v>South Asia</v>
      </c>
      <c r="M764" t="s">
        <v>13</v>
      </c>
      <c r="N764">
        <v>3</v>
      </c>
      <c r="O764" s="8" t="str">
        <f>+VLOOKUP(tblSalaries[[#This Row],[Years of Experience]],Categories!$A$14:$B$17,2)</f>
        <v>Under 5 years</v>
      </c>
    </row>
    <row r="765" spans="2:15" ht="15" customHeight="1" x14ac:dyDescent="0.25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s="8" t="str">
        <f>+VLOOKUP(tblSalaries[[#This Row],[clean Country]],tblCountries[#All],3,FALSE)</f>
        <v>South Asia</v>
      </c>
      <c r="M765" t="s">
        <v>9</v>
      </c>
      <c r="N765">
        <v>2</v>
      </c>
      <c r="O765" s="8" t="str">
        <f>+VLOOKUP(tblSalaries[[#This Row],[Years of Experience]],Categories!$A$14:$B$17,2)</f>
        <v>Under 5 years</v>
      </c>
    </row>
    <row r="766" spans="2:15" ht="15" customHeight="1" x14ac:dyDescent="0.25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s="8" t="str">
        <f>+VLOOKUP(tblSalaries[[#This Row],[clean Country]],tblCountries[#All],3,FALSE)</f>
        <v>South Asia</v>
      </c>
      <c r="M766" t="s">
        <v>13</v>
      </c>
      <c r="N766">
        <v>2.5</v>
      </c>
      <c r="O766" s="8" t="str">
        <f>+VLOOKUP(tblSalaries[[#This Row],[Years of Experience]],Categories!$A$14:$B$17,2)</f>
        <v>Under 5 years</v>
      </c>
    </row>
    <row r="767" spans="2:15" ht="15" customHeight="1" x14ac:dyDescent="0.25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s="8" t="str">
        <f>+VLOOKUP(tblSalaries[[#This Row],[clean Country]],tblCountries[#All],3,FALSE)</f>
        <v>South Asia</v>
      </c>
      <c r="M767" t="s">
        <v>25</v>
      </c>
      <c r="N767">
        <v>15</v>
      </c>
      <c r="O767" s="8" t="str">
        <f>+VLOOKUP(tblSalaries[[#This Row],[Years of Experience]],Categories!$A$14:$B$17,2)</f>
        <v>10-20 years</v>
      </c>
    </row>
    <row r="768" spans="2:15" ht="15" customHeight="1" x14ac:dyDescent="0.25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s="8" t="str">
        <f>+VLOOKUP(tblSalaries[[#This Row],[clean Country]],tblCountries[#All],3,FALSE)</f>
        <v>Europe</v>
      </c>
      <c r="M768" t="s">
        <v>18</v>
      </c>
      <c r="N768">
        <v>18</v>
      </c>
      <c r="O768" s="8" t="str">
        <f>+VLOOKUP(tblSalaries[[#This Row],[Years of Experience]],Categories!$A$14:$B$17,2)</f>
        <v>10-20 years</v>
      </c>
    </row>
    <row r="769" spans="2:15" ht="15" customHeight="1" x14ac:dyDescent="0.25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s="8" t="str">
        <f>+VLOOKUP(tblSalaries[[#This Row],[clean Country]],tblCountries[#All],3,FALSE)</f>
        <v>South Asia</v>
      </c>
      <c r="M769" t="s">
        <v>9</v>
      </c>
      <c r="N769">
        <v>11</v>
      </c>
      <c r="O769" s="8" t="str">
        <f>+VLOOKUP(tblSalaries[[#This Row],[Years of Experience]],Categories!$A$14:$B$17,2)</f>
        <v>10-20 years</v>
      </c>
    </row>
    <row r="770" spans="2:15" ht="15" customHeight="1" x14ac:dyDescent="0.25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s="8" t="str">
        <f>+VLOOKUP(tblSalaries[[#This Row],[clean Country]],tblCountries[#All],3,FALSE)</f>
        <v>Central Asia &amp; Middle East</v>
      </c>
      <c r="M770" t="s">
        <v>25</v>
      </c>
      <c r="N770">
        <v>7</v>
      </c>
      <c r="O770" s="8" t="str">
        <f>+VLOOKUP(tblSalaries[[#This Row],[Years of Experience]],Categories!$A$14:$B$17,2)</f>
        <v>5-10 years</v>
      </c>
    </row>
    <row r="771" spans="2:15" ht="15" customHeight="1" x14ac:dyDescent="0.25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s="8" t="str">
        <f>+VLOOKUP(tblSalaries[[#This Row],[clean Country]],tblCountries[#All],3,FALSE)</f>
        <v>South Asia</v>
      </c>
      <c r="M771" t="s">
        <v>13</v>
      </c>
      <c r="N771">
        <v>2.4</v>
      </c>
      <c r="O771" s="8" t="str">
        <f>+VLOOKUP(tblSalaries[[#This Row],[Years of Experience]],Categories!$A$14:$B$17,2)</f>
        <v>Under 5 years</v>
      </c>
    </row>
    <row r="772" spans="2:15" ht="15" customHeight="1" x14ac:dyDescent="0.25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s="8" t="str">
        <f>+VLOOKUP(tblSalaries[[#This Row],[clean Country]],tblCountries[#All],3,FALSE)</f>
        <v>South Asia</v>
      </c>
      <c r="M772" t="s">
        <v>9</v>
      </c>
      <c r="N772">
        <v>7</v>
      </c>
      <c r="O772" s="8" t="str">
        <f>+VLOOKUP(tblSalaries[[#This Row],[Years of Experience]],Categories!$A$14:$B$17,2)</f>
        <v>5-10 years</v>
      </c>
    </row>
    <row r="773" spans="2:15" ht="15" customHeight="1" x14ac:dyDescent="0.25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s="8" t="str">
        <f>+VLOOKUP(tblSalaries[[#This Row],[clean Country]],tblCountries[#All],3,FALSE)</f>
        <v>South Asia</v>
      </c>
      <c r="M773" t="s">
        <v>13</v>
      </c>
      <c r="N773">
        <v>7</v>
      </c>
      <c r="O773" s="8" t="str">
        <f>+VLOOKUP(tblSalaries[[#This Row],[Years of Experience]],Categories!$A$14:$B$17,2)</f>
        <v>5-10 years</v>
      </c>
    </row>
    <row r="774" spans="2:15" ht="15" customHeight="1" x14ac:dyDescent="0.25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s="8" t="str">
        <f>+VLOOKUP(tblSalaries[[#This Row],[clean Country]],tblCountries[#All],3,FALSE)</f>
        <v>Oceania</v>
      </c>
      <c r="M774" t="s">
        <v>18</v>
      </c>
      <c r="N774">
        <v>12</v>
      </c>
      <c r="O774" s="8" t="str">
        <f>+VLOOKUP(tblSalaries[[#This Row],[Years of Experience]],Categories!$A$14:$B$17,2)</f>
        <v>10-20 years</v>
      </c>
    </row>
    <row r="775" spans="2:15" ht="15" customHeight="1" x14ac:dyDescent="0.25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s="8" t="str">
        <f>+VLOOKUP(tblSalaries[[#This Row],[clean Country]],tblCountries[#All],3,FALSE)</f>
        <v>South Asia</v>
      </c>
      <c r="M775" t="s">
        <v>25</v>
      </c>
      <c r="N775">
        <v>5</v>
      </c>
      <c r="O775" s="8" t="str">
        <f>+VLOOKUP(tblSalaries[[#This Row],[Years of Experience]],Categories!$A$14:$B$17,2)</f>
        <v>5-10 years</v>
      </c>
    </row>
    <row r="776" spans="2:15" ht="15" customHeight="1" x14ac:dyDescent="0.25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s="8" t="str">
        <f>+VLOOKUP(tblSalaries[[#This Row],[clean Country]],tblCountries[#All],3,FALSE)</f>
        <v>South Asia</v>
      </c>
      <c r="M776" t="s">
        <v>13</v>
      </c>
      <c r="N776">
        <v>1</v>
      </c>
      <c r="O776" s="8" t="str">
        <f>+VLOOKUP(tblSalaries[[#This Row],[Years of Experience]],Categories!$A$14:$B$17,2)</f>
        <v>Under 5 years</v>
      </c>
    </row>
    <row r="777" spans="2:15" ht="15" customHeight="1" x14ac:dyDescent="0.25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s="8" t="str">
        <f>+VLOOKUP(tblSalaries[[#This Row],[clean Country]],tblCountries[#All],3,FALSE)</f>
        <v>South Asia</v>
      </c>
      <c r="M777" t="s">
        <v>13</v>
      </c>
      <c r="N777">
        <v>4</v>
      </c>
      <c r="O777" s="8" t="str">
        <f>+VLOOKUP(tblSalaries[[#This Row],[Years of Experience]],Categories!$A$14:$B$17,2)</f>
        <v>Under 5 years</v>
      </c>
    </row>
    <row r="778" spans="2:15" ht="15" customHeight="1" x14ac:dyDescent="0.25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s="8" t="str">
        <f>+VLOOKUP(tblSalaries[[#This Row],[clean Country]],tblCountries[#All],3,FALSE)</f>
        <v>South Asia</v>
      </c>
      <c r="M778" t="s">
        <v>9</v>
      </c>
      <c r="N778">
        <v>7</v>
      </c>
      <c r="O778" s="8" t="str">
        <f>+VLOOKUP(tblSalaries[[#This Row],[Years of Experience]],Categories!$A$14:$B$17,2)</f>
        <v>5-10 years</v>
      </c>
    </row>
    <row r="779" spans="2:15" ht="15" customHeight="1" x14ac:dyDescent="0.25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s="8" t="str">
        <f>+VLOOKUP(tblSalaries[[#This Row],[clean Country]],tblCountries[#All],3,FALSE)</f>
        <v>South Asia</v>
      </c>
      <c r="M779" t="s">
        <v>25</v>
      </c>
      <c r="N779">
        <v>12</v>
      </c>
      <c r="O779" s="8" t="str">
        <f>+VLOOKUP(tblSalaries[[#This Row],[Years of Experience]],Categories!$A$14:$B$17,2)</f>
        <v>10-20 years</v>
      </c>
    </row>
    <row r="780" spans="2:15" ht="15" customHeight="1" x14ac:dyDescent="0.25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s="8" t="str">
        <f>+VLOOKUP(tblSalaries[[#This Row],[clean Country]],tblCountries[#All],3,FALSE)</f>
        <v>North America</v>
      </c>
      <c r="M780" t="s">
        <v>18</v>
      </c>
      <c r="N780">
        <v>20</v>
      </c>
      <c r="O780" s="8" t="str">
        <f>+VLOOKUP(tblSalaries[[#This Row],[Years of Experience]],Categories!$A$14:$B$17,2)</f>
        <v>Over 20 years</v>
      </c>
    </row>
    <row r="781" spans="2:15" ht="15" customHeight="1" x14ac:dyDescent="0.25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s="8" t="str">
        <f>+VLOOKUP(tblSalaries[[#This Row],[clean Country]],tblCountries[#All],3,FALSE)</f>
        <v>North America</v>
      </c>
      <c r="M781" t="s">
        <v>18</v>
      </c>
      <c r="N781">
        <v>10</v>
      </c>
      <c r="O781" s="8" t="str">
        <f>+VLOOKUP(tblSalaries[[#This Row],[Years of Experience]],Categories!$A$14:$B$17,2)</f>
        <v>10-20 years</v>
      </c>
    </row>
    <row r="782" spans="2:15" ht="15" customHeight="1" x14ac:dyDescent="0.25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s="8" t="str">
        <f>+VLOOKUP(tblSalaries[[#This Row],[clean Country]],tblCountries[#All],3,FALSE)</f>
        <v>South Asia</v>
      </c>
      <c r="M782" t="s">
        <v>13</v>
      </c>
      <c r="N782">
        <v>1.5</v>
      </c>
      <c r="O782" s="8" t="str">
        <f>+VLOOKUP(tblSalaries[[#This Row],[Years of Experience]],Categories!$A$14:$B$17,2)</f>
        <v>Under 5 years</v>
      </c>
    </row>
    <row r="783" spans="2:15" ht="15" customHeight="1" x14ac:dyDescent="0.25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s="8" t="str">
        <f>+VLOOKUP(tblSalaries[[#This Row],[clean Country]],tblCountries[#All],3,FALSE)</f>
        <v>North America</v>
      </c>
      <c r="M783" t="s">
        <v>9</v>
      </c>
      <c r="N783">
        <v>5</v>
      </c>
      <c r="O783" s="8" t="str">
        <f>+VLOOKUP(tblSalaries[[#This Row],[Years of Experience]],Categories!$A$14:$B$17,2)</f>
        <v>5-10 years</v>
      </c>
    </row>
    <row r="784" spans="2:15" ht="15" customHeight="1" x14ac:dyDescent="0.25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s="8" t="str">
        <f>+VLOOKUP(tblSalaries[[#This Row],[clean Country]],tblCountries[#All],3,FALSE)</f>
        <v>South Asia</v>
      </c>
      <c r="M784" t="s">
        <v>9</v>
      </c>
      <c r="N784">
        <v>2</v>
      </c>
      <c r="O784" s="8" t="str">
        <f>+VLOOKUP(tblSalaries[[#This Row],[Years of Experience]],Categories!$A$14:$B$17,2)</f>
        <v>Under 5 years</v>
      </c>
    </row>
    <row r="785" spans="2:15" ht="15" customHeight="1" x14ac:dyDescent="0.25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s="8" t="str">
        <f>+VLOOKUP(tblSalaries[[#This Row],[clean Country]],tblCountries[#All],3,FALSE)</f>
        <v>South Asia</v>
      </c>
      <c r="M785" t="s">
        <v>13</v>
      </c>
      <c r="N785">
        <v>8</v>
      </c>
      <c r="O785" s="8" t="str">
        <f>+VLOOKUP(tblSalaries[[#This Row],[Years of Experience]],Categories!$A$14:$B$17,2)</f>
        <v>5-10 years</v>
      </c>
    </row>
    <row r="786" spans="2:15" ht="15" customHeight="1" x14ac:dyDescent="0.25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s="8" t="str">
        <f>+VLOOKUP(tblSalaries[[#This Row],[clean Country]],tblCountries[#All],3,FALSE)</f>
        <v>South Asia</v>
      </c>
      <c r="M786" t="s">
        <v>9</v>
      </c>
      <c r="N786">
        <v>6</v>
      </c>
      <c r="O786" s="8" t="str">
        <f>+VLOOKUP(tblSalaries[[#This Row],[Years of Experience]],Categories!$A$14:$B$17,2)</f>
        <v>5-10 years</v>
      </c>
    </row>
    <row r="787" spans="2:15" ht="15" customHeight="1" x14ac:dyDescent="0.25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s="8" t="str">
        <f>+VLOOKUP(tblSalaries[[#This Row],[clean Country]],tblCountries[#All],3,FALSE)</f>
        <v>Europe</v>
      </c>
      <c r="M787" t="s">
        <v>18</v>
      </c>
      <c r="N787">
        <v>10</v>
      </c>
      <c r="O787" s="8" t="str">
        <f>+VLOOKUP(tblSalaries[[#This Row],[Years of Experience]],Categories!$A$14:$B$17,2)</f>
        <v>10-20 years</v>
      </c>
    </row>
    <row r="788" spans="2:15" ht="15" customHeight="1" x14ac:dyDescent="0.25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s="8" t="str">
        <f>+VLOOKUP(tblSalaries[[#This Row],[clean Country]],tblCountries[#All],3,FALSE)</f>
        <v>Oceania</v>
      </c>
      <c r="M788" t="s">
        <v>13</v>
      </c>
      <c r="N788">
        <v>10</v>
      </c>
      <c r="O788" s="8" t="str">
        <f>+VLOOKUP(tblSalaries[[#This Row],[Years of Experience]],Categories!$A$14:$B$17,2)</f>
        <v>10-20 years</v>
      </c>
    </row>
    <row r="789" spans="2:15" ht="15" customHeight="1" x14ac:dyDescent="0.25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s="8" t="str">
        <f>+VLOOKUP(tblSalaries[[#This Row],[clean Country]],tblCountries[#All],3,FALSE)</f>
        <v>South Asia</v>
      </c>
      <c r="M789" t="s">
        <v>25</v>
      </c>
      <c r="N789">
        <v>7</v>
      </c>
      <c r="O789" s="8" t="str">
        <f>+VLOOKUP(tblSalaries[[#This Row],[Years of Experience]],Categories!$A$14:$B$17,2)</f>
        <v>5-10 years</v>
      </c>
    </row>
    <row r="790" spans="2:15" ht="15" customHeight="1" x14ac:dyDescent="0.25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s="8" t="str">
        <f>+VLOOKUP(tblSalaries[[#This Row],[clean Country]],tblCountries[#All],3,FALSE)</f>
        <v>Europe</v>
      </c>
      <c r="M790" t="s">
        <v>18</v>
      </c>
      <c r="N790">
        <v>15</v>
      </c>
      <c r="O790" s="8" t="str">
        <f>+VLOOKUP(tblSalaries[[#This Row],[Years of Experience]],Categories!$A$14:$B$17,2)</f>
        <v>10-20 years</v>
      </c>
    </row>
    <row r="791" spans="2:15" ht="15" customHeight="1" x14ac:dyDescent="0.25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s="8" t="str">
        <f>+VLOOKUP(tblSalaries[[#This Row],[clean Country]],tblCountries[#All],3,FALSE)</f>
        <v>North America</v>
      </c>
      <c r="M791" t="s">
        <v>18</v>
      </c>
      <c r="N791">
        <v>10</v>
      </c>
      <c r="O791" s="8" t="str">
        <f>+VLOOKUP(tblSalaries[[#This Row],[Years of Experience]],Categories!$A$14:$B$17,2)</f>
        <v>10-20 years</v>
      </c>
    </row>
    <row r="792" spans="2:15" ht="15" customHeight="1" x14ac:dyDescent="0.25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s="8" t="str">
        <f>+VLOOKUP(tblSalaries[[#This Row],[clean Country]],tblCountries[#All],3,FALSE)</f>
        <v>South Asia</v>
      </c>
      <c r="M792" t="s">
        <v>13</v>
      </c>
      <c r="N792">
        <v>4</v>
      </c>
      <c r="O792" s="8" t="str">
        <f>+VLOOKUP(tblSalaries[[#This Row],[Years of Experience]],Categories!$A$14:$B$17,2)</f>
        <v>Under 5 years</v>
      </c>
    </row>
    <row r="793" spans="2:15" ht="15" customHeight="1" x14ac:dyDescent="0.25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s="8" t="str">
        <f>+VLOOKUP(tblSalaries[[#This Row],[clean Country]],tblCountries[#All],3,FALSE)</f>
        <v>North America</v>
      </c>
      <c r="M793" t="s">
        <v>18</v>
      </c>
      <c r="N793">
        <v>10</v>
      </c>
      <c r="O793" s="8" t="str">
        <f>+VLOOKUP(tblSalaries[[#This Row],[Years of Experience]],Categories!$A$14:$B$17,2)</f>
        <v>10-20 years</v>
      </c>
    </row>
    <row r="794" spans="2:15" ht="15" customHeight="1" x14ac:dyDescent="0.25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s="8" t="str">
        <f>+VLOOKUP(tblSalaries[[#This Row],[clean Country]],tblCountries[#All],3,FALSE)</f>
        <v>Africa</v>
      </c>
      <c r="M794" t="s">
        <v>13</v>
      </c>
      <c r="N794">
        <v>40</v>
      </c>
      <c r="O794" s="8" t="str">
        <f>+VLOOKUP(tblSalaries[[#This Row],[Years of Experience]],Categories!$A$14:$B$17,2)</f>
        <v>Over 20 years</v>
      </c>
    </row>
    <row r="795" spans="2:15" ht="15" customHeight="1" x14ac:dyDescent="0.25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s="8" t="str">
        <f>+VLOOKUP(tblSalaries[[#This Row],[clean Country]],tblCountries[#All],3,FALSE)</f>
        <v>South Asia</v>
      </c>
      <c r="M795" t="s">
        <v>9</v>
      </c>
      <c r="N795">
        <v>2</v>
      </c>
      <c r="O795" s="8" t="str">
        <f>+VLOOKUP(tblSalaries[[#This Row],[Years of Experience]],Categories!$A$14:$B$17,2)</f>
        <v>Under 5 years</v>
      </c>
    </row>
    <row r="796" spans="2:15" ht="15" customHeight="1" x14ac:dyDescent="0.25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s="8" t="str">
        <f>+VLOOKUP(tblSalaries[[#This Row],[clean Country]],tblCountries[#All],3,FALSE)</f>
        <v>North America</v>
      </c>
      <c r="M796" t="s">
        <v>9</v>
      </c>
      <c r="N796">
        <v>15</v>
      </c>
      <c r="O796" s="8" t="str">
        <f>+VLOOKUP(tblSalaries[[#This Row],[Years of Experience]],Categories!$A$14:$B$17,2)</f>
        <v>10-20 years</v>
      </c>
    </row>
    <row r="797" spans="2:15" ht="15" customHeight="1" x14ac:dyDescent="0.25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s="8" t="str">
        <f>+VLOOKUP(tblSalaries[[#This Row],[clean Country]],tblCountries[#All],3,FALSE)</f>
        <v>South Asia</v>
      </c>
      <c r="M797" t="s">
        <v>9</v>
      </c>
      <c r="N797">
        <v>6</v>
      </c>
      <c r="O797" s="8" t="str">
        <f>+VLOOKUP(tblSalaries[[#This Row],[Years of Experience]],Categories!$A$14:$B$17,2)</f>
        <v>5-10 years</v>
      </c>
    </row>
    <row r="798" spans="2:15" ht="15" customHeight="1" x14ac:dyDescent="0.25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s="8" t="str">
        <f>+VLOOKUP(tblSalaries[[#This Row],[clean Country]],tblCountries[#All],3,FALSE)</f>
        <v>North America</v>
      </c>
      <c r="M798" t="s">
        <v>18</v>
      </c>
      <c r="N798">
        <v>16</v>
      </c>
      <c r="O798" s="8" t="str">
        <f>+VLOOKUP(tblSalaries[[#This Row],[Years of Experience]],Categories!$A$14:$B$17,2)</f>
        <v>10-20 years</v>
      </c>
    </row>
    <row r="799" spans="2:15" ht="15" customHeight="1" x14ac:dyDescent="0.25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s="8" t="str">
        <f>+VLOOKUP(tblSalaries[[#This Row],[clean Country]],tblCountries[#All],3,FALSE)</f>
        <v>South Asia</v>
      </c>
      <c r="M799" t="s">
        <v>9</v>
      </c>
      <c r="N799">
        <v>2</v>
      </c>
      <c r="O799" s="8" t="str">
        <f>+VLOOKUP(tblSalaries[[#This Row],[Years of Experience]],Categories!$A$14:$B$17,2)</f>
        <v>Under 5 years</v>
      </c>
    </row>
    <row r="800" spans="2:15" ht="15" customHeight="1" x14ac:dyDescent="0.25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s="8" t="str">
        <f>+VLOOKUP(tblSalaries[[#This Row],[clean Country]],tblCountries[#All],3,FALSE)</f>
        <v>South Asia</v>
      </c>
      <c r="M800" t="s">
        <v>18</v>
      </c>
      <c r="N800">
        <v>5</v>
      </c>
      <c r="O800" s="8" t="str">
        <f>+VLOOKUP(tblSalaries[[#This Row],[Years of Experience]],Categories!$A$14:$B$17,2)</f>
        <v>5-10 years</v>
      </c>
    </row>
    <row r="801" spans="2:15" ht="15" customHeight="1" x14ac:dyDescent="0.25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s="8" t="str">
        <f>+VLOOKUP(tblSalaries[[#This Row],[clean Country]],tblCountries[#All],3,FALSE)</f>
        <v>Central Asia &amp; Middle East</v>
      </c>
      <c r="M801" t="s">
        <v>18</v>
      </c>
      <c r="N801">
        <v>15</v>
      </c>
      <c r="O801" s="8" t="str">
        <f>+VLOOKUP(tblSalaries[[#This Row],[Years of Experience]],Categories!$A$14:$B$17,2)</f>
        <v>10-20 years</v>
      </c>
    </row>
    <row r="802" spans="2:15" ht="15" customHeight="1" x14ac:dyDescent="0.25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s="8" t="str">
        <f>+VLOOKUP(tblSalaries[[#This Row],[clean Country]],tblCountries[#All],3,FALSE)</f>
        <v>Europe</v>
      </c>
      <c r="M802" t="s">
        <v>18</v>
      </c>
      <c r="N802">
        <v>5</v>
      </c>
      <c r="O802" s="8" t="str">
        <f>+VLOOKUP(tblSalaries[[#This Row],[Years of Experience]],Categories!$A$14:$B$17,2)</f>
        <v>5-10 years</v>
      </c>
    </row>
    <row r="803" spans="2:15" ht="15" customHeight="1" x14ac:dyDescent="0.25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s="8" t="str">
        <f>+VLOOKUP(tblSalaries[[#This Row],[clean Country]],tblCountries[#All],3,FALSE)</f>
        <v>South Asia</v>
      </c>
      <c r="M803" t="s">
        <v>18</v>
      </c>
      <c r="N803">
        <v>3</v>
      </c>
      <c r="O803" s="8" t="str">
        <f>+VLOOKUP(tblSalaries[[#This Row],[Years of Experience]],Categories!$A$14:$B$17,2)</f>
        <v>Under 5 years</v>
      </c>
    </row>
    <row r="804" spans="2:15" ht="15" customHeight="1" x14ac:dyDescent="0.25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s="8" t="str">
        <f>+VLOOKUP(tblSalaries[[#This Row],[clean Country]],tblCountries[#All],3,FALSE)</f>
        <v>South Asia</v>
      </c>
      <c r="M804" t="s">
        <v>18</v>
      </c>
      <c r="N804">
        <v>5</v>
      </c>
      <c r="O804" s="8" t="str">
        <f>+VLOOKUP(tblSalaries[[#This Row],[Years of Experience]],Categories!$A$14:$B$17,2)</f>
        <v>5-10 years</v>
      </c>
    </row>
    <row r="805" spans="2:15" ht="15" customHeight="1" x14ac:dyDescent="0.25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s="8" t="str">
        <f>+VLOOKUP(tblSalaries[[#This Row],[clean Country]],tblCountries[#All],3,FALSE)</f>
        <v>North America</v>
      </c>
      <c r="M805" t="s">
        <v>18</v>
      </c>
      <c r="N805">
        <v>13</v>
      </c>
      <c r="O805" s="8" t="str">
        <f>+VLOOKUP(tblSalaries[[#This Row],[Years of Experience]],Categories!$A$14:$B$17,2)</f>
        <v>10-20 years</v>
      </c>
    </row>
    <row r="806" spans="2:15" ht="15" customHeight="1" x14ac:dyDescent="0.25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s="8" t="str">
        <f>+VLOOKUP(tblSalaries[[#This Row],[clean Country]],tblCountries[#All],3,FALSE)</f>
        <v>South Asia</v>
      </c>
      <c r="M806" t="s">
        <v>9</v>
      </c>
      <c r="N806">
        <v>0</v>
      </c>
      <c r="O806" s="8" t="str">
        <f>+VLOOKUP(tblSalaries[[#This Row],[Years of Experience]],Categories!$A$14:$B$17,2)</f>
        <v>Under 5 years</v>
      </c>
    </row>
    <row r="807" spans="2:15" ht="15" customHeight="1" x14ac:dyDescent="0.25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s="8" t="str">
        <f>+VLOOKUP(tblSalaries[[#This Row],[clean Country]],tblCountries[#All],3,FALSE)</f>
        <v>South Asia</v>
      </c>
      <c r="M807" t="s">
        <v>13</v>
      </c>
      <c r="N807">
        <v>3</v>
      </c>
      <c r="O807" s="8" t="str">
        <f>+VLOOKUP(tblSalaries[[#This Row],[Years of Experience]],Categories!$A$14:$B$17,2)</f>
        <v>Under 5 years</v>
      </c>
    </row>
    <row r="808" spans="2:15" ht="15" customHeight="1" x14ac:dyDescent="0.25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s="8" t="str">
        <f>+VLOOKUP(tblSalaries[[#This Row],[clean Country]],tblCountries[#All],3,FALSE)</f>
        <v>South Asia</v>
      </c>
      <c r="M808" t="s">
        <v>13</v>
      </c>
      <c r="N808">
        <v>1</v>
      </c>
      <c r="O808" s="8" t="str">
        <f>+VLOOKUP(tblSalaries[[#This Row],[Years of Experience]],Categories!$A$14:$B$17,2)</f>
        <v>Under 5 years</v>
      </c>
    </row>
    <row r="809" spans="2:15" ht="15" customHeight="1" x14ac:dyDescent="0.25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s="8" t="str">
        <f>+VLOOKUP(tblSalaries[[#This Row],[clean Country]],tblCountries[#All],3,FALSE)</f>
        <v>Europe</v>
      </c>
      <c r="M809" t="s">
        <v>9</v>
      </c>
      <c r="N809">
        <v>12</v>
      </c>
      <c r="O809" s="8" t="str">
        <f>+VLOOKUP(tblSalaries[[#This Row],[Years of Experience]],Categories!$A$14:$B$17,2)</f>
        <v>10-20 years</v>
      </c>
    </row>
    <row r="810" spans="2:15" ht="15" customHeight="1" x14ac:dyDescent="0.25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s="8" t="str">
        <f>+VLOOKUP(tblSalaries[[#This Row],[clean Country]],tblCountries[#All],3,FALSE)</f>
        <v>South Asia</v>
      </c>
      <c r="M810" t="s">
        <v>25</v>
      </c>
      <c r="N810">
        <v>3</v>
      </c>
      <c r="O810" s="8" t="str">
        <f>+VLOOKUP(tblSalaries[[#This Row],[Years of Experience]],Categories!$A$14:$B$17,2)</f>
        <v>Under 5 years</v>
      </c>
    </row>
    <row r="811" spans="2:15" ht="15" customHeight="1" x14ac:dyDescent="0.25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s="8" t="str">
        <f>+VLOOKUP(tblSalaries[[#This Row],[clean Country]],tblCountries[#All],3,FALSE)</f>
        <v>Central &amp; South America</v>
      </c>
      <c r="M811" t="s">
        <v>13</v>
      </c>
      <c r="N811">
        <v>3</v>
      </c>
      <c r="O811" s="8" t="str">
        <f>+VLOOKUP(tblSalaries[[#This Row],[Years of Experience]],Categories!$A$14:$B$17,2)</f>
        <v>Under 5 years</v>
      </c>
    </row>
    <row r="812" spans="2:15" ht="15" customHeight="1" x14ac:dyDescent="0.25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s="8" t="str">
        <f>+VLOOKUP(tblSalaries[[#This Row],[clean Country]],tblCountries[#All],3,FALSE)</f>
        <v>South Asia</v>
      </c>
      <c r="M812" t="s">
        <v>13</v>
      </c>
      <c r="N812">
        <v>5</v>
      </c>
      <c r="O812" s="8" t="str">
        <f>+VLOOKUP(tblSalaries[[#This Row],[Years of Experience]],Categories!$A$14:$B$17,2)</f>
        <v>5-10 years</v>
      </c>
    </row>
    <row r="813" spans="2:15" ht="15" customHeight="1" x14ac:dyDescent="0.25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s="8" t="str">
        <f>+VLOOKUP(tblSalaries[[#This Row],[clean Country]],tblCountries[#All],3,FALSE)</f>
        <v>North America</v>
      </c>
      <c r="M813" t="s">
        <v>18</v>
      </c>
      <c r="N813">
        <v>27</v>
      </c>
      <c r="O813" s="8" t="str">
        <f>+VLOOKUP(tblSalaries[[#This Row],[Years of Experience]],Categories!$A$14:$B$17,2)</f>
        <v>Over 20 years</v>
      </c>
    </row>
    <row r="814" spans="2:15" ht="15" customHeight="1" x14ac:dyDescent="0.25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s="8" t="str">
        <f>+VLOOKUP(tblSalaries[[#This Row],[clean Country]],tblCountries[#All],3,FALSE)</f>
        <v>Europe</v>
      </c>
      <c r="M814" t="s">
        <v>9</v>
      </c>
      <c r="N814">
        <v>5</v>
      </c>
      <c r="O814" s="8" t="str">
        <f>+VLOOKUP(tblSalaries[[#This Row],[Years of Experience]],Categories!$A$14:$B$17,2)</f>
        <v>5-10 years</v>
      </c>
    </row>
    <row r="815" spans="2:15" ht="15" customHeight="1" x14ac:dyDescent="0.25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s="8" t="str">
        <f>+VLOOKUP(tblSalaries[[#This Row],[clean Country]],tblCountries[#All],3,FALSE)</f>
        <v>South Asia</v>
      </c>
      <c r="M815" t="s">
        <v>13</v>
      </c>
      <c r="N815">
        <v>1.1000000000000001</v>
      </c>
      <c r="O815" s="8" t="str">
        <f>+VLOOKUP(tblSalaries[[#This Row],[Years of Experience]],Categories!$A$14:$B$17,2)</f>
        <v>Under 5 years</v>
      </c>
    </row>
    <row r="816" spans="2:15" ht="15" customHeight="1" x14ac:dyDescent="0.25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s="8" t="str">
        <f>+VLOOKUP(tblSalaries[[#This Row],[clean Country]],tblCountries[#All],3,FALSE)</f>
        <v>South Asia</v>
      </c>
      <c r="M816" t="s">
        <v>9</v>
      </c>
      <c r="N816">
        <v>7</v>
      </c>
      <c r="O816" s="8" t="str">
        <f>+VLOOKUP(tblSalaries[[#This Row],[Years of Experience]],Categories!$A$14:$B$17,2)</f>
        <v>5-10 years</v>
      </c>
    </row>
    <row r="817" spans="2:15" ht="15" customHeight="1" x14ac:dyDescent="0.25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s="8" t="str">
        <f>+VLOOKUP(tblSalaries[[#This Row],[clean Country]],tblCountries[#All],3,FALSE)</f>
        <v>South Asia</v>
      </c>
      <c r="M817" t="s">
        <v>13</v>
      </c>
      <c r="N817">
        <v>4</v>
      </c>
      <c r="O817" s="8" t="str">
        <f>+VLOOKUP(tblSalaries[[#This Row],[Years of Experience]],Categories!$A$14:$B$17,2)</f>
        <v>Under 5 years</v>
      </c>
    </row>
    <row r="818" spans="2:15" ht="15" customHeight="1" x14ac:dyDescent="0.25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s="8" t="str">
        <f>+VLOOKUP(tblSalaries[[#This Row],[clean Country]],tblCountries[#All],3,FALSE)</f>
        <v>North America</v>
      </c>
      <c r="M818" t="s">
        <v>9</v>
      </c>
      <c r="N818">
        <v>10</v>
      </c>
      <c r="O818" s="8" t="str">
        <f>+VLOOKUP(tblSalaries[[#This Row],[Years of Experience]],Categories!$A$14:$B$17,2)</f>
        <v>10-20 years</v>
      </c>
    </row>
    <row r="819" spans="2:15" ht="15" customHeight="1" x14ac:dyDescent="0.25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s="8" t="str">
        <f>+VLOOKUP(tblSalaries[[#This Row],[clean Country]],tblCountries[#All],3,FALSE)</f>
        <v>Europe</v>
      </c>
      <c r="M819" t="s">
        <v>9</v>
      </c>
      <c r="N819">
        <v>2</v>
      </c>
      <c r="O819" s="8" t="str">
        <f>+VLOOKUP(tblSalaries[[#This Row],[Years of Experience]],Categories!$A$14:$B$17,2)</f>
        <v>Under 5 years</v>
      </c>
    </row>
    <row r="820" spans="2:15" ht="15" customHeight="1" x14ac:dyDescent="0.25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s="8" t="str">
        <f>+VLOOKUP(tblSalaries[[#This Row],[clean Country]],tblCountries[#All],3,FALSE)</f>
        <v>North America</v>
      </c>
      <c r="M820" t="s">
        <v>18</v>
      </c>
      <c r="N820">
        <v>20</v>
      </c>
      <c r="O820" s="8" t="str">
        <f>+VLOOKUP(tblSalaries[[#This Row],[Years of Experience]],Categories!$A$14:$B$17,2)</f>
        <v>Over 20 years</v>
      </c>
    </row>
    <row r="821" spans="2:15" ht="15" customHeight="1" x14ac:dyDescent="0.25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s="8" t="str">
        <f>+VLOOKUP(tblSalaries[[#This Row],[clean Country]],tblCountries[#All],3,FALSE)</f>
        <v>South Asia</v>
      </c>
      <c r="M821" t="s">
        <v>9</v>
      </c>
      <c r="N821">
        <v>1</v>
      </c>
      <c r="O821" s="8" t="str">
        <f>+VLOOKUP(tblSalaries[[#This Row],[Years of Experience]],Categories!$A$14:$B$17,2)</f>
        <v>Under 5 years</v>
      </c>
    </row>
    <row r="822" spans="2:15" ht="15" customHeight="1" x14ac:dyDescent="0.25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s="8" t="str">
        <f>+VLOOKUP(tblSalaries[[#This Row],[clean Country]],tblCountries[#All],3,FALSE)</f>
        <v>Europe</v>
      </c>
      <c r="M822" t="s">
        <v>9</v>
      </c>
      <c r="N822">
        <v>6</v>
      </c>
      <c r="O822" s="8" t="str">
        <f>+VLOOKUP(tblSalaries[[#This Row],[Years of Experience]],Categories!$A$14:$B$17,2)</f>
        <v>5-10 years</v>
      </c>
    </row>
    <row r="823" spans="2:15" ht="15" customHeight="1" x14ac:dyDescent="0.25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s="8" t="str">
        <f>+VLOOKUP(tblSalaries[[#This Row],[clean Country]],tblCountries[#All],3,FALSE)</f>
        <v>Europe</v>
      </c>
      <c r="M823" t="s">
        <v>9</v>
      </c>
      <c r="N823">
        <v>5</v>
      </c>
      <c r="O823" s="8" t="str">
        <f>+VLOOKUP(tblSalaries[[#This Row],[Years of Experience]],Categories!$A$14:$B$17,2)</f>
        <v>5-10 years</v>
      </c>
    </row>
    <row r="824" spans="2:15" ht="15" customHeight="1" x14ac:dyDescent="0.25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s="8" t="str">
        <f>+VLOOKUP(tblSalaries[[#This Row],[clean Country]],tblCountries[#All],3,FALSE)</f>
        <v>South Asia</v>
      </c>
      <c r="M824" t="s">
        <v>13</v>
      </c>
      <c r="N824">
        <v>20</v>
      </c>
      <c r="O824" s="8" t="str">
        <f>+VLOOKUP(tblSalaries[[#This Row],[Years of Experience]],Categories!$A$14:$B$17,2)</f>
        <v>Over 20 years</v>
      </c>
    </row>
    <row r="825" spans="2:15" ht="15" customHeight="1" x14ac:dyDescent="0.25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s="8" t="str">
        <f>+VLOOKUP(tblSalaries[[#This Row],[clean Country]],tblCountries[#All],3,FALSE)</f>
        <v>South Asia</v>
      </c>
      <c r="M825" t="s">
        <v>18</v>
      </c>
      <c r="N825">
        <v>18</v>
      </c>
      <c r="O825" s="8" t="str">
        <f>+VLOOKUP(tblSalaries[[#This Row],[Years of Experience]],Categories!$A$14:$B$17,2)</f>
        <v>10-20 years</v>
      </c>
    </row>
    <row r="826" spans="2:15" ht="15" customHeight="1" x14ac:dyDescent="0.25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s="8" t="str">
        <f>+VLOOKUP(tblSalaries[[#This Row],[clean Country]],tblCountries[#All],3,FALSE)</f>
        <v>South Asia</v>
      </c>
      <c r="M826" t="s">
        <v>9</v>
      </c>
      <c r="N826">
        <v>10</v>
      </c>
      <c r="O826" s="8" t="str">
        <f>+VLOOKUP(tblSalaries[[#This Row],[Years of Experience]],Categories!$A$14:$B$17,2)</f>
        <v>10-20 years</v>
      </c>
    </row>
    <row r="827" spans="2:15" ht="15" customHeight="1" x14ac:dyDescent="0.25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s="8" t="str">
        <f>+VLOOKUP(tblSalaries[[#This Row],[clean Country]],tblCountries[#All],3,FALSE)</f>
        <v>South Asia</v>
      </c>
      <c r="M827" t="s">
        <v>13</v>
      </c>
      <c r="N827">
        <v>6</v>
      </c>
      <c r="O827" s="8" t="str">
        <f>+VLOOKUP(tblSalaries[[#This Row],[Years of Experience]],Categories!$A$14:$B$17,2)</f>
        <v>5-10 years</v>
      </c>
    </row>
    <row r="828" spans="2:15" ht="15" customHeight="1" x14ac:dyDescent="0.25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s="8" t="str">
        <f>+VLOOKUP(tblSalaries[[#This Row],[clean Country]],tblCountries[#All],3,FALSE)</f>
        <v>South Asia</v>
      </c>
      <c r="M828" t="s">
        <v>25</v>
      </c>
      <c r="N828">
        <v>9</v>
      </c>
      <c r="O828" s="8" t="str">
        <f>+VLOOKUP(tblSalaries[[#This Row],[Years of Experience]],Categories!$A$14:$B$17,2)</f>
        <v>5-10 years</v>
      </c>
    </row>
    <row r="829" spans="2:15" ht="15" customHeight="1" x14ac:dyDescent="0.25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s="8" t="str">
        <f>+VLOOKUP(tblSalaries[[#This Row],[clean Country]],tblCountries[#All],3,FALSE)</f>
        <v>North America</v>
      </c>
      <c r="M829" t="s">
        <v>13</v>
      </c>
      <c r="N829">
        <v>1</v>
      </c>
      <c r="O829" s="8" t="str">
        <f>+VLOOKUP(tblSalaries[[#This Row],[Years of Experience]],Categories!$A$14:$B$17,2)</f>
        <v>Under 5 years</v>
      </c>
    </row>
    <row r="830" spans="2:15" ht="15" customHeight="1" x14ac:dyDescent="0.25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s="8" t="str">
        <f>+VLOOKUP(tblSalaries[[#This Row],[clean Country]],tblCountries[#All],3,FALSE)</f>
        <v>Central &amp; South America</v>
      </c>
      <c r="M830" t="s">
        <v>25</v>
      </c>
      <c r="N830">
        <v>10</v>
      </c>
      <c r="O830" s="8" t="str">
        <f>+VLOOKUP(tblSalaries[[#This Row],[Years of Experience]],Categories!$A$14:$B$17,2)</f>
        <v>10-20 years</v>
      </c>
    </row>
    <row r="831" spans="2:15" ht="15" customHeight="1" x14ac:dyDescent="0.25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s="8" t="str">
        <f>+VLOOKUP(tblSalaries[[#This Row],[clean Country]],tblCountries[#All],3,FALSE)</f>
        <v>South Asia</v>
      </c>
      <c r="M831" t="s">
        <v>9</v>
      </c>
      <c r="N831">
        <v>2</v>
      </c>
      <c r="O831" s="8" t="str">
        <f>+VLOOKUP(tblSalaries[[#This Row],[Years of Experience]],Categories!$A$14:$B$17,2)</f>
        <v>Under 5 years</v>
      </c>
    </row>
    <row r="832" spans="2:15" ht="15" customHeight="1" x14ac:dyDescent="0.25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s="8" t="str">
        <f>+VLOOKUP(tblSalaries[[#This Row],[clean Country]],tblCountries[#All],3,FALSE)</f>
        <v>Europe</v>
      </c>
      <c r="M832" t="s">
        <v>18</v>
      </c>
      <c r="N832">
        <v>20</v>
      </c>
      <c r="O832" s="8" t="str">
        <f>+VLOOKUP(tblSalaries[[#This Row],[Years of Experience]],Categories!$A$14:$B$17,2)</f>
        <v>Over 20 years</v>
      </c>
    </row>
    <row r="833" spans="2:15" ht="15" customHeight="1" x14ac:dyDescent="0.25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s="8" t="str">
        <f>+VLOOKUP(tblSalaries[[#This Row],[clean Country]],tblCountries[#All],3,FALSE)</f>
        <v>South Asia</v>
      </c>
      <c r="M833" t="s">
        <v>25</v>
      </c>
      <c r="N833">
        <v>18</v>
      </c>
      <c r="O833" s="8" t="str">
        <f>+VLOOKUP(tblSalaries[[#This Row],[Years of Experience]],Categories!$A$14:$B$17,2)</f>
        <v>10-20 years</v>
      </c>
    </row>
    <row r="834" spans="2:15" ht="15" customHeight="1" x14ac:dyDescent="0.25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s="8" t="str">
        <f>+VLOOKUP(tblSalaries[[#This Row],[clean Country]],tblCountries[#All],3,FALSE)</f>
        <v>South Asia</v>
      </c>
      <c r="M834" t="s">
        <v>9</v>
      </c>
      <c r="N834">
        <v>1</v>
      </c>
      <c r="O834" s="8" t="str">
        <f>+VLOOKUP(tblSalaries[[#This Row],[Years of Experience]],Categories!$A$14:$B$17,2)</f>
        <v>Under 5 years</v>
      </c>
    </row>
    <row r="835" spans="2:15" ht="15" customHeight="1" x14ac:dyDescent="0.25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s="8" t="str">
        <f>+VLOOKUP(tblSalaries[[#This Row],[clean Country]],tblCountries[#All],3,FALSE)</f>
        <v>South Asia</v>
      </c>
      <c r="M835" t="s">
        <v>9</v>
      </c>
      <c r="N835">
        <v>1</v>
      </c>
      <c r="O835" s="8" t="str">
        <f>+VLOOKUP(tblSalaries[[#This Row],[Years of Experience]],Categories!$A$14:$B$17,2)</f>
        <v>Under 5 years</v>
      </c>
    </row>
    <row r="836" spans="2:15" ht="15" customHeight="1" x14ac:dyDescent="0.25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s="8" t="str">
        <f>+VLOOKUP(tblSalaries[[#This Row],[clean Country]],tblCountries[#All],3,FALSE)</f>
        <v>South Asia</v>
      </c>
      <c r="M836" t="s">
        <v>9</v>
      </c>
      <c r="N836">
        <v>2</v>
      </c>
      <c r="O836" s="8" t="str">
        <f>+VLOOKUP(tblSalaries[[#This Row],[Years of Experience]],Categories!$A$14:$B$17,2)</f>
        <v>Under 5 years</v>
      </c>
    </row>
    <row r="837" spans="2:15" ht="15" customHeight="1" x14ac:dyDescent="0.25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s="8" t="str">
        <f>+VLOOKUP(tblSalaries[[#This Row],[clean Country]],tblCountries[#All],3,FALSE)</f>
        <v>Europe</v>
      </c>
      <c r="M837" t="s">
        <v>13</v>
      </c>
      <c r="N837">
        <v>8</v>
      </c>
      <c r="O837" s="8" t="str">
        <f>+VLOOKUP(tblSalaries[[#This Row],[Years of Experience]],Categories!$A$14:$B$17,2)</f>
        <v>5-10 years</v>
      </c>
    </row>
    <row r="838" spans="2:15" ht="15" customHeight="1" x14ac:dyDescent="0.25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s="8" t="str">
        <f>+VLOOKUP(tblSalaries[[#This Row],[clean Country]],tblCountries[#All],3,FALSE)</f>
        <v>South Asia</v>
      </c>
      <c r="M838" t="s">
        <v>9</v>
      </c>
      <c r="N838">
        <v>6.5</v>
      </c>
      <c r="O838" s="8" t="str">
        <f>+VLOOKUP(tblSalaries[[#This Row],[Years of Experience]],Categories!$A$14:$B$17,2)</f>
        <v>5-10 years</v>
      </c>
    </row>
    <row r="839" spans="2:15" ht="15" customHeight="1" x14ac:dyDescent="0.25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s="8" t="str">
        <f>+VLOOKUP(tblSalaries[[#This Row],[clean Country]],tblCountries[#All],3,FALSE)</f>
        <v>South Asia</v>
      </c>
      <c r="M839" t="s">
        <v>13</v>
      </c>
      <c r="N839">
        <v>3.5</v>
      </c>
      <c r="O839" s="8" t="str">
        <f>+VLOOKUP(tblSalaries[[#This Row],[Years of Experience]],Categories!$A$14:$B$17,2)</f>
        <v>Under 5 years</v>
      </c>
    </row>
    <row r="840" spans="2:15" ht="15" customHeight="1" x14ac:dyDescent="0.25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s="8" t="str">
        <f>+VLOOKUP(tblSalaries[[#This Row],[clean Country]],tblCountries[#All],3,FALSE)</f>
        <v>North America</v>
      </c>
      <c r="M840" t="s">
        <v>18</v>
      </c>
      <c r="N840">
        <v>10</v>
      </c>
      <c r="O840" s="8" t="str">
        <f>+VLOOKUP(tblSalaries[[#This Row],[Years of Experience]],Categories!$A$14:$B$17,2)</f>
        <v>10-20 years</v>
      </c>
    </row>
    <row r="841" spans="2:15" ht="15" customHeight="1" x14ac:dyDescent="0.25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s="8" t="str">
        <f>+VLOOKUP(tblSalaries[[#This Row],[clean Country]],tblCountries[#All],3,FALSE)</f>
        <v>North America</v>
      </c>
      <c r="M841" t="s">
        <v>18</v>
      </c>
      <c r="N841">
        <v>15</v>
      </c>
      <c r="O841" s="8" t="str">
        <f>+VLOOKUP(tblSalaries[[#This Row],[Years of Experience]],Categories!$A$14:$B$17,2)</f>
        <v>10-20 years</v>
      </c>
    </row>
    <row r="842" spans="2:15" ht="15" customHeight="1" x14ac:dyDescent="0.25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s="8" t="str">
        <f>+VLOOKUP(tblSalaries[[#This Row],[clean Country]],tblCountries[#All],3,FALSE)</f>
        <v>South Asia</v>
      </c>
      <c r="M842" t="s">
        <v>9</v>
      </c>
      <c r="N842">
        <v>1</v>
      </c>
      <c r="O842" s="8" t="str">
        <f>+VLOOKUP(tblSalaries[[#This Row],[Years of Experience]],Categories!$A$14:$B$17,2)</f>
        <v>Under 5 years</v>
      </c>
    </row>
    <row r="843" spans="2:15" ht="15" customHeight="1" x14ac:dyDescent="0.25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s="8" t="str">
        <f>+VLOOKUP(tblSalaries[[#This Row],[clean Country]],tblCountries[#All],3,FALSE)</f>
        <v>North America</v>
      </c>
      <c r="M843" t="s">
        <v>9</v>
      </c>
      <c r="N843">
        <v>1</v>
      </c>
      <c r="O843" s="8" t="str">
        <f>+VLOOKUP(tblSalaries[[#This Row],[Years of Experience]],Categories!$A$14:$B$17,2)</f>
        <v>Under 5 years</v>
      </c>
    </row>
    <row r="844" spans="2:15" ht="15" customHeight="1" x14ac:dyDescent="0.25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s="8" t="str">
        <f>+VLOOKUP(tblSalaries[[#This Row],[clean Country]],tblCountries[#All],3,FALSE)</f>
        <v>North America</v>
      </c>
      <c r="M844" t="s">
        <v>9</v>
      </c>
      <c r="N844">
        <v>10</v>
      </c>
      <c r="O844" s="8" t="str">
        <f>+VLOOKUP(tblSalaries[[#This Row],[Years of Experience]],Categories!$A$14:$B$17,2)</f>
        <v>10-20 years</v>
      </c>
    </row>
    <row r="845" spans="2:15" ht="15" customHeight="1" x14ac:dyDescent="0.25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s="8" t="str">
        <f>+VLOOKUP(tblSalaries[[#This Row],[clean Country]],tblCountries[#All],3,FALSE)</f>
        <v>North America</v>
      </c>
      <c r="M845" t="s">
        <v>13</v>
      </c>
      <c r="N845">
        <v>4</v>
      </c>
      <c r="O845" s="8" t="str">
        <f>+VLOOKUP(tblSalaries[[#This Row],[Years of Experience]],Categories!$A$14:$B$17,2)</f>
        <v>Under 5 years</v>
      </c>
    </row>
    <row r="846" spans="2:15" ht="15" customHeight="1" x14ac:dyDescent="0.25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s="8" t="str">
        <f>+VLOOKUP(tblSalaries[[#This Row],[clean Country]],tblCountries[#All],3,FALSE)</f>
        <v>South Asia</v>
      </c>
      <c r="M846" t="s">
        <v>18</v>
      </c>
      <c r="N846">
        <v>2</v>
      </c>
      <c r="O846" s="8" t="str">
        <f>+VLOOKUP(tblSalaries[[#This Row],[Years of Experience]],Categories!$A$14:$B$17,2)</f>
        <v>Under 5 years</v>
      </c>
    </row>
    <row r="847" spans="2:15" ht="15" customHeight="1" x14ac:dyDescent="0.25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s="8" t="str">
        <f>+VLOOKUP(tblSalaries[[#This Row],[clean Country]],tblCountries[#All],3,FALSE)</f>
        <v>North America</v>
      </c>
      <c r="M847" t="s">
        <v>9</v>
      </c>
      <c r="N847">
        <v>5</v>
      </c>
      <c r="O847" s="8" t="str">
        <f>+VLOOKUP(tblSalaries[[#This Row],[Years of Experience]],Categories!$A$14:$B$17,2)</f>
        <v>5-10 years</v>
      </c>
    </row>
    <row r="848" spans="2:15" ht="15" customHeight="1" x14ac:dyDescent="0.25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s="8" t="str">
        <f>+VLOOKUP(tblSalaries[[#This Row],[clean Country]],tblCountries[#All],3,FALSE)</f>
        <v>South Asia</v>
      </c>
      <c r="M848" t="s">
        <v>13</v>
      </c>
      <c r="N848">
        <v>8</v>
      </c>
      <c r="O848" s="8" t="str">
        <f>+VLOOKUP(tblSalaries[[#This Row],[Years of Experience]],Categories!$A$14:$B$17,2)</f>
        <v>5-10 years</v>
      </c>
    </row>
    <row r="849" spans="2:15" ht="15" customHeight="1" x14ac:dyDescent="0.25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s="8" t="str">
        <f>+VLOOKUP(tblSalaries[[#This Row],[clean Country]],tblCountries[#All],3,FALSE)</f>
        <v>Central &amp; South America</v>
      </c>
      <c r="M849" t="s">
        <v>13</v>
      </c>
      <c r="N849">
        <v>10</v>
      </c>
      <c r="O849" s="8" t="str">
        <f>+VLOOKUP(tblSalaries[[#This Row],[Years of Experience]],Categories!$A$14:$B$17,2)</f>
        <v>10-20 years</v>
      </c>
    </row>
    <row r="850" spans="2:15" ht="15" customHeight="1" x14ac:dyDescent="0.25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s="8" t="str">
        <f>+VLOOKUP(tblSalaries[[#This Row],[clean Country]],tblCountries[#All],3,FALSE)</f>
        <v>Europe</v>
      </c>
      <c r="M850" t="s">
        <v>18</v>
      </c>
      <c r="N850">
        <v>15</v>
      </c>
      <c r="O850" s="8" t="str">
        <f>+VLOOKUP(tblSalaries[[#This Row],[Years of Experience]],Categories!$A$14:$B$17,2)</f>
        <v>10-20 years</v>
      </c>
    </row>
    <row r="851" spans="2:15" ht="15" customHeight="1" x14ac:dyDescent="0.25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s="8" t="str">
        <f>+VLOOKUP(tblSalaries[[#This Row],[clean Country]],tblCountries[#All],3,FALSE)</f>
        <v>Central &amp; South America</v>
      </c>
      <c r="M851" t="s">
        <v>25</v>
      </c>
      <c r="N851">
        <v>13</v>
      </c>
      <c r="O851" s="8" t="str">
        <f>+VLOOKUP(tblSalaries[[#This Row],[Years of Experience]],Categories!$A$14:$B$17,2)</f>
        <v>10-20 years</v>
      </c>
    </row>
    <row r="852" spans="2:15" ht="15" customHeight="1" x14ac:dyDescent="0.25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s="8" t="str">
        <f>+VLOOKUP(tblSalaries[[#This Row],[clean Country]],tblCountries[#All],3,FALSE)</f>
        <v>Africa</v>
      </c>
      <c r="M852" t="s">
        <v>9</v>
      </c>
      <c r="N852">
        <v>2</v>
      </c>
      <c r="O852" s="8" t="str">
        <f>+VLOOKUP(tblSalaries[[#This Row],[Years of Experience]],Categories!$A$14:$B$17,2)</f>
        <v>Under 5 years</v>
      </c>
    </row>
    <row r="853" spans="2:15" ht="15" customHeight="1" x14ac:dyDescent="0.25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s="8" t="str">
        <f>+VLOOKUP(tblSalaries[[#This Row],[clean Country]],tblCountries[#All],3,FALSE)</f>
        <v>North America</v>
      </c>
      <c r="M853" t="s">
        <v>25</v>
      </c>
      <c r="N853">
        <v>8</v>
      </c>
      <c r="O853" s="8" t="str">
        <f>+VLOOKUP(tblSalaries[[#This Row],[Years of Experience]],Categories!$A$14:$B$17,2)</f>
        <v>5-10 years</v>
      </c>
    </row>
    <row r="854" spans="2:15" ht="15" customHeight="1" x14ac:dyDescent="0.25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s="8" t="str">
        <f>+VLOOKUP(tblSalaries[[#This Row],[clean Country]],tblCountries[#All],3,FALSE)</f>
        <v>North America</v>
      </c>
      <c r="M854" t="s">
        <v>13</v>
      </c>
      <c r="N854">
        <v>2</v>
      </c>
      <c r="O854" s="8" t="str">
        <f>+VLOOKUP(tblSalaries[[#This Row],[Years of Experience]],Categories!$A$14:$B$17,2)</f>
        <v>Under 5 years</v>
      </c>
    </row>
    <row r="855" spans="2:15" ht="15" customHeight="1" x14ac:dyDescent="0.25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s="8" t="str">
        <f>+VLOOKUP(tblSalaries[[#This Row],[clean Country]],tblCountries[#All],3,FALSE)</f>
        <v>South Asia</v>
      </c>
      <c r="M855" t="s">
        <v>18</v>
      </c>
      <c r="N855">
        <v>14</v>
      </c>
      <c r="O855" s="8" t="str">
        <f>+VLOOKUP(tblSalaries[[#This Row],[Years of Experience]],Categories!$A$14:$B$17,2)</f>
        <v>10-20 years</v>
      </c>
    </row>
    <row r="856" spans="2:15" ht="15" customHeight="1" x14ac:dyDescent="0.25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s="8" t="str">
        <f>+VLOOKUP(tblSalaries[[#This Row],[clean Country]],tblCountries[#All],3,FALSE)</f>
        <v>North America</v>
      </c>
      <c r="M856" t="s">
        <v>13</v>
      </c>
      <c r="N856">
        <v>15</v>
      </c>
      <c r="O856" s="8" t="str">
        <f>+VLOOKUP(tblSalaries[[#This Row],[Years of Experience]],Categories!$A$14:$B$17,2)</f>
        <v>10-20 years</v>
      </c>
    </row>
    <row r="857" spans="2:15" ht="15" customHeight="1" x14ac:dyDescent="0.25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s="8" t="str">
        <f>+VLOOKUP(tblSalaries[[#This Row],[clean Country]],tblCountries[#All],3,FALSE)</f>
        <v>North America</v>
      </c>
      <c r="M857" t="s">
        <v>9</v>
      </c>
      <c r="N857">
        <v>25</v>
      </c>
      <c r="O857" s="8" t="str">
        <f>+VLOOKUP(tblSalaries[[#This Row],[Years of Experience]],Categories!$A$14:$B$17,2)</f>
        <v>Over 20 years</v>
      </c>
    </row>
    <row r="858" spans="2:15" ht="15" customHeight="1" x14ac:dyDescent="0.25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s="8" t="str">
        <f>+VLOOKUP(tblSalaries[[#This Row],[clean Country]],tblCountries[#All],3,FALSE)</f>
        <v>Europe</v>
      </c>
      <c r="M858" t="s">
        <v>9</v>
      </c>
      <c r="N858">
        <v>6</v>
      </c>
      <c r="O858" s="8" t="str">
        <f>+VLOOKUP(tblSalaries[[#This Row],[Years of Experience]],Categories!$A$14:$B$17,2)</f>
        <v>5-10 years</v>
      </c>
    </row>
    <row r="859" spans="2:15" ht="15" customHeight="1" x14ac:dyDescent="0.25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s="8" t="str">
        <f>+VLOOKUP(tblSalaries[[#This Row],[clean Country]],tblCountries[#All],3,FALSE)</f>
        <v>South Asia</v>
      </c>
      <c r="M859" t="s">
        <v>18</v>
      </c>
      <c r="N859">
        <v>4</v>
      </c>
      <c r="O859" s="8" t="str">
        <f>+VLOOKUP(tblSalaries[[#This Row],[Years of Experience]],Categories!$A$14:$B$17,2)</f>
        <v>Under 5 years</v>
      </c>
    </row>
    <row r="860" spans="2:15" ht="15" customHeight="1" x14ac:dyDescent="0.25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s="8" t="str">
        <f>+VLOOKUP(tblSalaries[[#This Row],[clean Country]],tblCountries[#All],3,FALSE)</f>
        <v>North America</v>
      </c>
      <c r="M860" t="s">
        <v>9</v>
      </c>
      <c r="N860">
        <v>10</v>
      </c>
      <c r="O860" s="8" t="str">
        <f>+VLOOKUP(tblSalaries[[#This Row],[Years of Experience]],Categories!$A$14:$B$17,2)</f>
        <v>10-20 years</v>
      </c>
    </row>
    <row r="861" spans="2:15" ht="15" customHeight="1" x14ac:dyDescent="0.25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s="8" t="str">
        <f>+VLOOKUP(tblSalaries[[#This Row],[clean Country]],tblCountries[#All],3,FALSE)</f>
        <v>North America</v>
      </c>
      <c r="M861" t="s">
        <v>13</v>
      </c>
      <c r="N861">
        <v>15</v>
      </c>
      <c r="O861" s="8" t="str">
        <f>+VLOOKUP(tblSalaries[[#This Row],[Years of Experience]],Categories!$A$14:$B$17,2)</f>
        <v>10-20 years</v>
      </c>
    </row>
    <row r="862" spans="2:15" ht="15" customHeight="1" x14ac:dyDescent="0.25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s="8" t="str">
        <f>+VLOOKUP(tblSalaries[[#This Row],[clean Country]],tblCountries[#All],3,FALSE)</f>
        <v>North America</v>
      </c>
      <c r="M862" t="s">
        <v>18</v>
      </c>
      <c r="N862">
        <v>8</v>
      </c>
      <c r="O862" s="8" t="str">
        <f>+VLOOKUP(tblSalaries[[#This Row],[Years of Experience]],Categories!$A$14:$B$17,2)</f>
        <v>5-10 years</v>
      </c>
    </row>
    <row r="863" spans="2:15" ht="15" customHeight="1" x14ac:dyDescent="0.25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s="8" t="str">
        <f>+VLOOKUP(tblSalaries[[#This Row],[clean Country]],tblCountries[#All],3,FALSE)</f>
        <v>North America</v>
      </c>
      <c r="M863" t="s">
        <v>18</v>
      </c>
      <c r="N863">
        <v>12</v>
      </c>
      <c r="O863" s="8" t="str">
        <f>+VLOOKUP(tblSalaries[[#This Row],[Years of Experience]],Categories!$A$14:$B$17,2)</f>
        <v>10-20 years</v>
      </c>
    </row>
    <row r="864" spans="2:15" ht="15" customHeight="1" x14ac:dyDescent="0.25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s="8" t="str">
        <f>+VLOOKUP(tblSalaries[[#This Row],[clean Country]],tblCountries[#All],3,FALSE)</f>
        <v>Central Asia &amp; Middle East</v>
      </c>
      <c r="M864" t="s">
        <v>13</v>
      </c>
      <c r="N864">
        <v>6</v>
      </c>
      <c r="O864" s="8" t="str">
        <f>+VLOOKUP(tblSalaries[[#This Row],[Years of Experience]],Categories!$A$14:$B$17,2)</f>
        <v>5-10 years</v>
      </c>
    </row>
    <row r="865" spans="2:15" ht="15" customHeight="1" x14ac:dyDescent="0.25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s="8" t="str">
        <f>+VLOOKUP(tblSalaries[[#This Row],[clean Country]],tblCountries[#All],3,FALSE)</f>
        <v>Central Asia &amp; Middle East</v>
      </c>
      <c r="M865" t="s">
        <v>13</v>
      </c>
      <c r="N865">
        <v>18</v>
      </c>
      <c r="O865" s="8" t="str">
        <f>+VLOOKUP(tblSalaries[[#This Row],[Years of Experience]],Categories!$A$14:$B$17,2)</f>
        <v>10-20 years</v>
      </c>
    </row>
    <row r="866" spans="2:15" ht="15" customHeight="1" x14ac:dyDescent="0.25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s="8" t="str">
        <f>+VLOOKUP(tblSalaries[[#This Row],[clean Country]],tblCountries[#All],3,FALSE)</f>
        <v>South Asia</v>
      </c>
      <c r="M866" t="s">
        <v>9</v>
      </c>
      <c r="N866">
        <v>1</v>
      </c>
      <c r="O866" s="8" t="str">
        <f>+VLOOKUP(tblSalaries[[#This Row],[Years of Experience]],Categories!$A$14:$B$17,2)</f>
        <v>Under 5 years</v>
      </c>
    </row>
    <row r="867" spans="2:15" ht="15" customHeight="1" x14ac:dyDescent="0.25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s="8" t="str">
        <f>+VLOOKUP(tblSalaries[[#This Row],[clean Country]],tblCountries[#All],3,FALSE)</f>
        <v>Central Asia &amp; Middle East</v>
      </c>
      <c r="M867" t="s">
        <v>13</v>
      </c>
      <c r="N867">
        <v>11</v>
      </c>
      <c r="O867" s="8" t="str">
        <f>+VLOOKUP(tblSalaries[[#This Row],[Years of Experience]],Categories!$A$14:$B$17,2)</f>
        <v>10-20 years</v>
      </c>
    </row>
    <row r="868" spans="2:15" ht="15" customHeight="1" x14ac:dyDescent="0.25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s="8" t="str">
        <f>+VLOOKUP(tblSalaries[[#This Row],[clean Country]],tblCountries[#All],3,FALSE)</f>
        <v>South Asia</v>
      </c>
      <c r="M868" t="s">
        <v>25</v>
      </c>
      <c r="N868">
        <v>10</v>
      </c>
      <c r="O868" s="8" t="str">
        <f>+VLOOKUP(tblSalaries[[#This Row],[Years of Experience]],Categories!$A$14:$B$17,2)</f>
        <v>10-20 years</v>
      </c>
    </row>
    <row r="869" spans="2:15" ht="15" customHeight="1" x14ac:dyDescent="0.25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s="8" t="str">
        <f>+VLOOKUP(tblSalaries[[#This Row],[clean Country]],tblCountries[#All],3,FALSE)</f>
        <v>Europe</v>
      </c>
      <c r="M869" t="s">
        <v>9</v>
      </c>
      <c r="N869">
        <v>4</v>
      </c>
      <c r="O869" s="8" t="str">
        <f>+VLOOKUP(tblSalaries[[#This Row],[Years of Experience]],Categories!$A$14:$B$17,2)</f>
        <v>Under 5 years</v>
      </c>
    </row>
    <row r="870" spans="2:15" ht="15" customHeight="1" x14ac:dyDescent="0.25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s="8" t="str">
        <f>+VLOOKUP(tblSalaries[[#This Row],[clean Country]],tblCountries[#All],3,FALSE)</f>
        <v>Central Asia &amp; Middle East</v>
      </c>
      <c r="M870" t="s">
        <v>9</v>
      </c>
      <c r="N870">
        <v>3</v>
      </c>
      <c r="O870" s="8" t="str">
        <f>+VLOOKUP(tblSalaries[[#This Row],[Years of Experience]],Categories!$A$14:$B$17,2)</f>
        <v>Under 5 years</v>
      </c>
    </row>
    <row r="871" spans="2:15" ht="15" customHeight="1" x14ac:dyDescent="0.25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s="8" t="str">
        <f>+VLOOKUP(tblSalaries[[#This Row],[clean Country]],tblCountries[#All],3,FALSE)</f>
        <v>South Asia</v>
      </c>
      <c r="M871" t="s">
        <v>9</v>
      </c>
      <c r="N871">
        <v>3</v>
      </c>
      <c r="O871" s="8" t="str">
        <f>+VLOOKUP(tblSalaries[[#This Row],[Years of Experience]],Categories!$A$14:$B$17,2)</f>
        <v>Under 5 years</v>
      </c>
    </row>
    <row r="872" spans="2:15" ht="15" customHeight="1" x14ac:dyDescent="0.25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s="8" t="str">
        <f>+VLOOKUP(tblSalaries[[#This Row],[clean Country]],tblCountries[#All],3,FALSE)</f>
        <v>South Asia</v>
      </c>
      <c r="M872" t="s">
        <v>13</v>
      </c>
      <c r="N872">
        <v>5</v>
      </c>
      <c r="O872" s="8" t="str">
        <f>+VLOOKUP(tblSalaries[[#This Row],[Years of Experience]],Categories!$A$14:$B$17,2)</f>
        <v>5-10 years</v>
      </c>
    </row>
    <row r="873" spans="2:15" ht="15" customHeight="1" x14ac:dyDescent="0.25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s="8" t="str">
        <f>+VLOOKUP(tblSalaries[[#This Row],[clean Country]],tblCountries[#All],3,FALSE)</f>
        <v>South Asia</v>
      </c>
      <c r="M873" t="s">
        <v>13</v>
      </c>
      <c r="N873">
        <v>4</v>
      </c>
      <c r="O873" s="8" t="str">
        <f>+VLOOKUP(tblSalaries[[#This Row],[Years of Experience]],Categories!$A$14:$B$17,2)</f>
        <v>Under 5 years</v>
      </c>
    </row>
    <row r="874" spans="2:15" ht="15" customHeight="1" x14ac:dyDescent="0.25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s="8" t="str">
        <f>+VLOOKUP(tblSalaries[[#This Row],[clean Country]],tblCountries[#All],3,FALSE)</f>
        <v>Africa</v>
      </c>
      <c r="M874" t="s">
        <v>9</v>
      </c>
      <c r="N874">
        <v>20</v>
      </c>
      <c r="O874" s="8" t="str">
        <f>+VLOOKUP(tblSalaries[[#This Row],[Years of Experience]],Categories!$A$14:$B$17,2)</f>
        <v>Over 20 years</v>
      </c>
    </row>
    <row r="875" spans="2:15" ht="15" customHeight="1" x14ac:dyDescent="0.25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s="8" t="str">
        <f>+VLOOKUP(tblSalaries[[#This Row],[clean Country]],tblCountries[#All],3,FALSE)</f>
        <v>North America</v>
      </c>
      <c r="M875" t="s">
        <v>9</v>
      </c>
      <c r="N875">
        <v>1</v>
      </c>
      <c r="O875" s="8" t="str">
        <f>+VLOOKUP(tblSalaries[[#This Row],[Years of Experience]],Categories!$A$14:$B$17,2)</f>
        <v>Under 5 years</v>
      </c>
    </row>
    <row r="876" spans="2:15" ht="15" customHeight="1" x14ac:dyDescent="0.25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s="8" t="str">
        <f>+VLOOKUP(tblSalaries[[#This Row],[clean Country]],tblCountries[#All],3,FALSE)</f>
        <v>South Asia</v>
      </c>
      <c r="M876" t="s">
        <v>18</v>
      </c>
      <c r="N876">
        <v>6</v>
      </c>
      <c r="O876" s="8" t="str">
        <f>+VLOOKUP(tblSalaries[[#This Row],[Years of Experience]],Categories!$A$14:$B$17,2)</f>
        <v>5-10 years</v>
      </c>
    </row>
    <row r="877" spans="2:15" ht="15" customHeight="1" x14ac:dyDescent="0.25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Vietnam</v>
      </c>
      <c r="L877" s="8" t="str">
        <f>+VLOOKUP(tblSalaries[[#This Row],[clean Country]],tblCountries[#All],3,FALSE)</f>
        <v>South Asia</v>
      </c>
      <c r="M877" t="s">
        <v>9</v>
      </c>
      <c r="N877">
        <v>4</v>
      </c>
      <c r="O877" s="8" t="str">
        <f>+VLOOKUP(tblSalaries[[#This Row],[Years of Experience]],Categories!$A$14:$B$17,2)</f>
        <v>Under 5 years</v>
      </c>
    </row>
    <row r="878" spans="2:15" ht="15" customHeight="1" x14ac:dyDescent="0.25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s="8" t="str">
        <f>+VLOOKUP(tblSalaries[[#This Row],[clean Country]],tblCountries[#All],3,FALSE)</f>
        <v>South Asia</v>
      </c>
      <c r="M878" t="s">
        <v>25</v>
      </c>
      <c r="N878">
        <v>5</v>
      </c>
      <c r="O878" s="8" t="str">
        <f>+VLOOKUP(tblSalaries[[#This Row],[Years of Experience]],Categories!$A$14:$B$17,2)</f>
        <v>5-10 years</v>
      </c>
    </row>
    <row r="879" spans="2:15" ht="15" customHeight="1" x14ac:dyDescent="0.25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s="8" t="str">
        <f>+VLOOKUP(tblSalaries[[#This Row],[clean Country]],tblCountries[#All],3,FALSE)</f>
        <v>Central Asia &amp; Middle East</v>
      </c>
      <c r="M879" t="s">
        <v>9</v>
      </c>
      <c r="N879">
        <v>15</v>
      </c>
      <c r="O879" s="8" t="str">
        <f>+VLOOKUP(tblSalaries[[#This Row],[Years of Experience]],Categories!$A$14:$B$17,2)</f>
        <v>10-20 years</v>
      </c>
    </row>
    <row r="880" spans="2:15" ht="15" customHeight="1" x14ac:dyDescent="0.25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s="8" t="str">
        <f>+VLOOKUP(tblSalaries[[#This Row],[clean Country]],tblCountries[#All],3,FALSE)</f>
        <v>Central &amp; South America</v>
      </c>
      <c r="M880" t="s">
        <v>13</v>
      </c>
      <c r="N880">
        <v>10</v>
      </c>
      <c r="O880" s="8" t="str">
        <f>+VLOOKUP(tblSalaries[[#This Row],[Years of Experience]],Categories!$A$14:$B$17,2)</f>
        <v>10-20 years</v>
      </c>
    </row>
    <row r="881" spans="2:15" ht="15" customHeight="1" x14ac:dyDescent="0.25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s="8" t="str">
        <f>+VLOOKUP(tblSalaries[[#This Row],[clean Country]],tblCountries[#All],3,FALSE)</f>
        <v>South Asia</v>
      </c>
      <c r="M881" t="s">
        <v>18</v>
      </c>
      <c r="N881">
        <v>8</v>
      </c>
      <c r="O881" s="8" t="str">
        <f>+VLOOKUP(tblSalaries[[#This Row],[Years of Experience]],Categories!$A$14:$B$17,2)</f>
        <v>5-10 years</v>
      </c>
    </row>
    <row r="882" spans="2:15" ht="15" customHeight="1" x14ac:dyDescent="0.25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s="8" t="str">
        <f>+VLOOKUP(tblSalaries[[#This Row],[clean Country]],tblCountries[#All],3,FALSE)</f>
        <v>South Asia</v>
      </c>
      <c r="M882" t="s">
        <v>18</v>
      </c>
      <c r="N882">
        <v>8</v>
      </c>
      <c r="O882" s="8" t="str">
        <f>+VLOOKUP(tblSalaries[[#This Row],[Years of Experience]],Categories!$A$14:$B$17,2)</f>
        <v>5-10 years</v>
      </c>
    </row>
    <row r="883" spans="2:15" ht="15" customHeight="1" x14ac:dyDescent="0.25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s="8" t="str">
        <f>+VLOOKUP(tblSalaries[[#This Row],[clean Country]],tblCountries[#All],3,FALSE)</f>
        <v>South Asia</v>
      </c>
      <c r="M883" t="s">
        <v>9</v>
      </c>
      <c r="N883">
        <v>17</v>
      </c>
      <c r="O883" s="8" t="str">
        <f>+VLOOKUP(tblSalaries[[#This Row],[Years of Experience]],Categories!$A$14:$B$17,2)</f>
        <v>10-20 years</v>
      </c>
    </row>
    <row r="884" spans="2:15" ht="15" customHeight="1" x14ac:dyDescent="0.25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s="8" t="str">
        <f>+VLOOKUP(tblSalaries[[#This Row],[clean Country]],tblCountries[#All],3,FALSE)</f>
        <v>South Asia</v>
      </c>
      <c r="M884" t="s">
        <v>9</v>
      </c>
      <c r="N884">
        <v>5</v>
      </c>
      <c r="O884" s="8" t="str">
        <f>+VLOOKUP(tblSalaries[[#This Row],[Years of Experience]],Categories!$A$14:$B$17,2)</f>
        <v>5-10 years</v>
      </c>
    </row>
    <row r="885" spans="2:15" ht="15" customHeight="1" x14ac:dyDescent="0.25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s="8" t="str">
        <f>+VLOOKUP(tblSalaries[[#This Row],[clean Country]],tblCountries[#All],3,FALSE)</f>
        <v>South Asia</v>
      </c>
      <c r="M885" t="s">
        <v>18</v>
      </c>
      <c r="N885">
        <v>3</v>
      </c>
      <c r="O885" s="8" t="str">
        <f>+VLOOKUP(tblSalaries[[#This Row],[Years of Experience]],Categories!$A$14:$B$17,2)</f>
        <v>Under 5 years</v>
      </c>
    </row>
    <row r="886" spans="2:15" ht="15" customHeight="1" x14ac:dyDescent="0.25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s="8" t="str">
        <f>+VLOOKUP(tblSalaries[[#This Row],[clean Country]],tblCountries[#All],3,FALSE)</f>
        <v>South Asia</v>
      </c>
      <c r="M886" t="s">
        <v>9</v>
      </c>
      <c r="N886">
        <v>5</v>
      </c>
      <c r="O886" s="8" t="str">
        <f>+VLOOKUP(tblSalaries[[#This Row],[Years of Experience]],Categories!$A$14:$B$17,2)</f>
        <v>5-10 years</v>
      </c>
    </row>
    <row r="887" spans="2:15" ht="15" customHeight="1" x14ac:dyDescent="0.25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s="8" t="str">
        <f>+VLOOKUP(tblSalaries[[#This Row],[clean Country]],tblCountries[#All],3,FALSE)</f>
        <v>South Asia</v>
      </c>
      <c r="M887" t="s">
        <v>18</v>
      </c>
      <c r="N887">
        <v>3</v>
      </c>
      <c r="O887" s="8" t="str">
        <f>+VLOOKUP(tblSalaries[[#This Row],[Years of Experience]],Categories!$A$14:$B$17,2)</f>
        <v>Under 5 years</v>
      </c>
    </row>
    <row r="888" spans="2:15" ht="15" customHeight="1" x14ac:dyDescent="0.25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s="8" t="str">
        <f>+VLOOKUP(tblSalaries[[#This Row],[clean Country]],tblCountries[#All],3,FALSE)</f>
        <v>South Asia</v>
      </c>
      <c r="M888" t="s">
        <v>9</v>
      </c>
      <c r="N888">
        <v>10</v>
      </c>
      <c r="O888" s="8" t="str">
        <f>+VLOOKUP(tblSalaries[[#This Row],[Years of Experience]],Categories!$A$14:$B$17,2)</f>
        <v>10-20 years</v>
      </c>
    </row>
    <row r="889" spans="2:15" ht="15" customHeight="1" x14ac:dyDescent="0.25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s="8" t="str">
        <f>+VLOOKUP(tblSalaries[[#This Row],[clean Country]],tblCountries[#All],3,FALSE)</f>
        <v>Central Asia &amp; Middle East</v>
      </c>
      <c r="M889" t="s">
        <v>9</v>
      </c>
      <c r="N889">
        <v>13</v>
      </c>
      <c r="O889" s="8" t="str">
        <f>+VLOOKUP(tblSalaries[[#This Row],[Years of Experience]],Categories!$A$14:$B$17,2)</f>
        <v>10-20 years</v>
      </c>
    </row>
    <row r="890" spans="2:15" ht="15" customHeight="1" x14ac:dyDescent="0.25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s="8" t="str">
        <f>+VLOOKUP(tblSalaries[[#This Row],[clean Country]],tblCountries[#All],3,FALSE)</f>
        <v>South Asia</v>
      </c>
      <c r="M890" t="s">
        <v>18</v>
      </c>
      <c r="N890">
        <v>3.5</v>
      </c>
      <c r="O890" s="8" t="str">
        <f>+VLOOKUP(tblSalaries[[#This Row],[Years of Experience]],Categories!$A$14:$B$17,2)</f>
        <v>Under 5 years</v>
      </c>
    </row>
    <row r="891" spans="2:15" ht="15" customHeight="1" x14ac:dyDescent="0.25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s="8" t="str">
        <f>+VLOOKUP(tblSalaries[[#This Row],[clean Country]],tblCountries[#All],3,FALSE)</f>
        <v>South Asia</v>
      </c>
      <c r="M891" t="s">
        <v>9</v>
      </c>
      <c r="N891">
        <v>6</v>
      </c>
      <c r="O891" s="8" t="str">
        <f>+VLOOKUP(tblSalaries[[#This Row],[Years of Experience]],Categories!$A$14:$B$17,2)</f>
        <v>5-10 years</v>
      </c>
    </row>
    <row r="892" spans="2:15" ht="15" customHeight="1" x14ac:dyDescent="0.25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s="8" t="str">
        <f>+VLOOKUP(tblSalaries[[#This Row],[clean Country]],tblCountries[#All],3,FALSE)</f>
        <v>North America</v>
      </c>
      <c r="M892" t="s">
        <v>18</v>
      </c>
      <c r="N892">
        <v>6</v>
      </c>
      <c r="O892" s="8" t="str">
        <f>+VLOOKUP(tblSalaries[[#This Row],[Years of Experience]],Categories!$A$14:$B$17,2)</f>
        <v>5-10 years</v>
      </c>
    </row>
    <row r="893" spans="2:15" ht="15" customHeight="1" x14ac:dyDescent="0.25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s="8" t="str">
        <f>+VLOOKUP(tblSalaries[[#This Row],[clean Country]],tblCountries[#All],3,FALSE)</f>
        <v>South Asia</v>
      </c>
      <c r="M893" t="s">
        <v>13</v>
      </c>
      <c r="N893">
        <v>9</v>
      </c>
      <c r="O893" s="8" t="str">
        <f>+VLOOKUP(tblSalaries[[#This Row],[Years of Experience]],Categories!$A$14:$B$17,2)</f>
        <v>5-10 years</v>
      </c>
    </row>
    <row r="894" spans="2:15" ht="15" customHeight="1" x14ac:dyDescent="0.25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s="8" t="str">
        <f>+VLOOKUP(tblSalaries[[#This Row],[clean Country]],tblCountries[#All],3,FALSE)</f>
        <v>South Asia</v>
      </c>
      <c r="M894" t="s">
        <v>9</v>
      </c>
      <c r="N894">
        <v>5</v>
      </c>
      <c r="O894" s="8" t="str">
        <f>+VLOOKUP(tblSalaries[[#This Row],[Years of Experience]],Categories!$A$14:$B$17,2)</f>
        <v>5-10 years</v>
      </c>
    </row>
    <row r="895" spans="2:15" ht="15" customHeight="1" x14ac:dyDescent="0.25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s="8" t="str">
        <f>+VLOOKUP(tblSalaries[[#This Row],[clean Country]],tblCountries[#All],3,FALSE)</f>
        <v>Europe</v>
      </c>
      <c r="M895" t="s">
        <v>9</v>
      </c>
      <c r="N895">
        <v>10</v>
      </c>
      <c r="O895" s="8" t="str">
        <f>+VLOOKUP(tblSalaries[[#This Row],[Years of Experience]],Categories!$A$14:$B$17,2)</f>
        <v>10-20 years</v>
      </c>
    </row>
    <row r="896" spans="2:15" ht="15" customHeight="1" x14ac:dyDescent="0.25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s="8" t="str">
        <f>+VLOOKUP(tblSalaries[[#This Row],[clean Country]],tblCountries[#All],3,FALSE)</f>
        <v>South Asia</v>
      </c>
      <c r="M896" t="s">
        <v>13</v>
      </c>
      <c r="N896">
        <v>10</v>
      </c>
      <c r="O896" s="8" t="str">
        <f>+VLOOKUP(tblSalaries[[#This Row],[Years of Experience]],Categories!$A$14:$B$17,2)</f>
        <v>10-20 years</v>
      </c>
    </row>
    <row r="897" spans="2:15" ht="15" customHeight="1" x14ac:dyDescent="0.25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s="8" t="str">
        <f>+VLOOKUP(tblSalaries[[#This Row],[clean Country]],tblCountries[#All],3,FALSE)</f>
        <v>South Asia</v>
      </c>
      <c r="M897" t="s">
        <v>25</v>
      </c>
      <c r="N897">
        <v>3</v>
      </c>
      <c r="O897" s="8" t="str">
        <f>+VLOOKUP(tblSalaries[[#This Row],[Years of Experience]],Categories!$A$14:$B$17,2)</f>
        <v>Under 5 years</v>
      </c>
    </row>
    <row r="898" spans="2:15" ht="15" customHeight="1" x14ac:dyDescent="0.25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s="8" t="str">
        <f>+VLOOKUP(tblSalaries[[#This Row],[clean Country]],tblCountries[#All],3,FALSE)</f>
        <v>South Asia</v>
      </c>
      <c r="M898" t="s">
        <v>9</v>
      </c>
      <c r="N898">
        <v>2</v>
      </c>
      <c r="O898" s="8" t="str">
        <f>+VLOOKUP(tblSalaries[[#This Row],[Years of Experience]],Categories!$A$14:$B$17,2)</f>
        <v>Under 5 years</v>
      </c>
    </row>
    <row r="899" spans="2:15" ht="15" customHeight="1" x14ac:dyDescent="0.25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s="8" t="str">
        <f>+VLOOKUP(tblSalaries[[#This Row],[clean Country]],tblCountries[#All],3,FALSE)</f>
        <v>South Asia</v>
      </c>
      <c r="M899" t="s">
        <v>13</v>
      </c>
      <c r="N899">
        <v>5</v>
      </c>
      <c r="O899" s="8" t="str">
        <f>+VLOOKUP(tblSalaries[[#This Row],[Years of Experience]],Categories!$A$14:$B$17,2)</f>
        <v>5-10 years</v>
      </c>
    </row>
    <row r="900" spans="2:15" ht="15" customHeight="1" x14ac:dyDescent="0.25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s="8" t="str">
        <f>+VLOOKUP(tblSalaries[[#This Row],[clean Country]],tblCountries[#All],3,FALSE)</f>
        <v>Europe</v>
      </c>
      <c r="M900" t="s">
        <v>18</v>
      </c>
      <c r="N900">
        <v>9</v>
      </c>
      <c r="O900" s="8" t="str">
        <f>+VLOOKUP(tblSalaries[[#This Row],[Years of Experience]],Categories!$A$14:$B$17,2)</f>
        <v>5-10 years</v>
      </c>
    </row>
    <row r="901" spans="2:15" ht="15" customHeight="1" x14ac:dyDescent="0.25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s="8" t="str">
        <f>+VLOOKUP(tblSalaries[[#This Row],[clean Country]],tblCountries[#All],3,FALSE)</f>
        <v>South Asia</v>
      </c>
      <c r="M901" t="s">
        <v>13</v>
      </c>
      <c r="N901">
        <v>6</v>
      </c>
      <c r="O901" s="8" t="str">
        <f>+VLOOKUP(tblSalaries[[#This Row],[Years of Experience]],Categories!$A$14:$B$17,2)</f>
        <v>5-10 years</v>
      </c>
    </row>
    <row r="902" spans="2:15" ht="15" customHeight="1" x14ac:dyDescent="0.25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s="8" t="str">
        <f>+VLOOKUP(tblSalaries[[#This Row],[clean Country]],tblCountries[#All],3,FALSE)</f>
        <v>Europe</v>
      </c>
      <c r="M902" t="s">
        <v>25</v>
      </c>
      <c r="N902">
        <v>15</v>
      </c>
      <c r="O902" s="8" t="str">
        <f>+VLOOKUP(tblSalaries[[#This Row],[Years of Experience]],Categories!$A$14:$B$17,2)</f>
        <v>10-20 years</v>
      </c>
    </row>
    <row r="903" spans="2:15" ht="15" customHeight="1" x14ac:dyDescent="0.25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s="8" t="str">
        <f>+VLOOKUP(tblSalaries[[#This Row],[clean Country]],tblCountries[#All],3,FALSE)</f>
        <v>Africa</v>
      </c>
      <c r="M903" t="s">
        <v>9</v>
      </c>
      <c r="N903">
        <v>20</v>
      </c>
      <c r="O903" s="8" t="str">
        <f>+VLOOKUP(tblSalaries[[#This Row],[Years of Experience]],Categories!$A$14:$B$17,2)</f>
        <v>Over 20 years</v>
      </c>
    </row>
    <row r="904" spans="2:15" ht="15" customHeight="1" x14ac:dyDescent="0.25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s="8" t="str">
        <f>+VLOOKUP(tblSalaries[[#This Row],[clean Country]],tblCountries[#All],3,FALSE)</f>
        <v>Europe</v>
      </c>
      <c r="M904" t="s">
        <v>9</v>
      </c>
      <c r="N904">
        <v>16</v>
      </c>
      <c r="O904" s="8" t="str">
        <f>+VLOOKUP(tblSalaries[[#This Row],[Years of Experience]],Categories!$A$14:$B$17,2)</f>
        <v>10-20 years</v>
      </c>
    </row>
    <row r="905" spans="2:15" ht="15" customHeight="1" x14ac:dyDescent="0.25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s="8" t="str">
        <f>+VLOOKUP(tblSalaries[[#This Row],[clean Country]],tblCountries[#All],3,FALSE)</f>
        <v>South Asia</v>
      </c>
      <c r="M905" t="s">
        <v>9</v>
      </c>
      <c r="N905">
        <v>0.5</v>
      </c>
      <c r="O905" s="8" t="str">
        <f>+VLOOKUP(tblSalaries[[#This Row],[Years of Experience]],Categories!$A$14:$B$17,2)</f>
        <v>Under 5 years</v>
      </c>
    </row>
    <row r="906" spans="2:15" ht="15" customHeight="1" x14ac:dyDescent="0.25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s="8" t="str">
        <f>+VLOOKUP(tblSalaries[[#This Row],[clean Country]],tblCountries[#All],3,FALSE)</f>
        <v>Central Asia &amp; Middle East</v>
      </c>
      <c r="M906" t="s">
        <v>9</v>
      </c>
      <c r="N906">
        <v>11</v>
      </c>
      <c r="O906" s="8" t="str">
        <f>+VLOOKUP(tblSalaries[[#This Row],[Years of Experience]],Categories!$A$14:$B$17,2)</f>
        <v>10-20 years</v>
      </c>
    </row>
    <row r="907" spans="2:15" ht="15" customHeight="1" x14ac:dyDescent="0.25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s="8" t="str">
        <f>+VLOOKUP(tblSalaries[[#This Row],[clean Country]],tblCountries[#All],3,FALSE)</f>
        <v>Europe</v>
      </c>
      <c r="M907" t="s">
        <v>9</v>
      </c>
      <c r="N907">
        <v>8</v>
      </c>
      <c r="O907" s="8" t="str">
        <f>+VLOOKUP(tblSalaries[[#This Row],[Years of Experience]],Categories!$A$14:$B$17,2)</f>
        <v>5-10 years</v>
      </c>
    </row>
    <row r="908" spans="2:15" ht="15" customHeight="1" x14ac:dyDescent="0.25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s="8" t="str">
        <f>+VLOOKUP(tblSalaries[[#This Row],[clean Country]],tblCountries[#All],3,FALSE)</f>
        <v>Oceania</v>
      </c>
      <c r="M908" t="s">
        <v>25</v>
      </c>
      <c r="N908">
        <v>7</v>
      </c>
      <c r="O908" s="8" t="str">
        <f>+VLOOKUP(tblSalaries[[#This Row],[Years of Experience]],Categories!$A$14:$B$17,2)</f>
        <v>5-10 years</v>
      </c>
    </row>
    <row r="909" spans="2:15" ht="15" customHeight="1" x14ac:dyDescent="0.25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s="8" t="str">
        <f>+VLOOKUP(tblSalaries[[#This Row],[clean Country]],tblCountries[#All],3,FALSE)</f>
        <v>South Asia</v>
      </c>
      <c r="M909" t="s">
        <v>9</v>
      </c>
      <c r="N909">
        <v>4</v>
      </c>
      <c r="O909" s="8" t="str">
        <f>+VLOOKUP(tblSalaries[[#This Row],[Years of Experience]],Categories!$A$14:$B$17,2)</f>
        <v>Under 5 years</v>
      </c>
    </row>
    <row r="910" spans="2:15" ht="15" customHeight="1" x14ac:dyDescent="0.25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s="8" t="str">
        <f>+VLOOKUP(tblSalaries[[#This Row],[clean Country]],tblCountries[#All],3,FALSE)</f>
        <v>South Asia</v>
      </c>
      <c r="M910" t="s">
        <v>13</v>
      </c>
      <c r="N910">
        <v>8</v>
      </c>
      <c r="O910" s="8" t="str">
        <f>+VLOOKUP(tblSalaries[[#This Row],[Years of Experience]],Categories!$A$14:$B$17,2)</f>
        <v>5-10 years</v>
      </c>
    </row>
    <row r="911" spans="2:15" ht="15" customHeight="1" x14ac:dyDescent="0.25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s="8" t="str">
        <f>+VLOOKUP(tblSalaries[[#This Row],[clean Country]],tblCountries[#All],3,FALSE)</f>
        <v>South Asia</v>
      </c>
      <c r="M911" t="s">
        <v>13</v>
      </c>
      <c r="N911">
        <v>8</v>
      </c>
      <c r="O911" s="8" t="str">
        <f>+VLOOKUP(tblSalaries[[#This Row],[Years of Experience]],Categories!$A$14:$B$17,2)</f>
        <v>5-10 years</v>
      </c>
    </row>
    <row r="912" spans="2:15" ht="15" customHeight="1" x14ac:dyDescent="0.25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s="8" t="str">
        <f>+VLOOKUP(tblSalaries[[#This Row],[clean Country]],tblCountries[#All],3,FALSE)</f>
        <v>North America</v>
      </c>
      <c r="M912" t="s">
        <v>9</v>
      </c>
      <c r="N912">
        <v>25</v>
      </c>
      <c r="O912" s="8" t="str">
        <f>+VLOOKUP(tblSalaries[[#This Row],[Years of Experience]],Categories!$A$14:$B$17,2)</f>
        <v>Over 20 years</v>
      </c>
    </row>
    <row r="913" spans="2:15" ht="15" customHeight="1" x14ac:dyDescent="0.25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s="8" t="str">
        <f>+VLOOKUP(tblSalaries[[#This Row],[clean Country]],tblCountries[#All],3,FALSE)</f>
        <v>South Asia</v>
      </c>
      <c r="M913" t="s">
        <v>9</v>
      </c>
      <c r="N913">
        <v>3</v>
      </c>
      <c r="O913" s="8" t="str">
        <f>+VLOOKUP(tblSalaries[[#This Row],[Years of Experience]],Categories!$A$14:$B$17,2)</f>
        <v>Under 5 years</v>
      </c>
    </row>
    <row r="914" spans="2:15" ht="15" customHeight="1" x14ac:dyDescent="0.25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s="8" t="str">
        <f>+VLOOKUP(tblSalaries[[#This Row],[clean Country]],tblCountries[#All],3,FALSE)</f>
        <v>Europe</v>
      </c>
      <c r="M914" t="s">
        <v>9</v>
      </c>
      <c r="N914">
        <v>4</v>
      </c>
      <c r="O914" s="8" t="str">
        <f>+VLOOKUP(tblSalaries[[#This Row],[Years of Experience]],Categories!$A$14:$B$17,2)</f>
        <v>Under 5 years</v>
      </c>
    </row>
    <row r="915" spans="2:15" ht="15" customHeight="1" x14ac:dyDescent="0.25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s="8" t="str">
        <f>+VLOOKUP(tblSalaries[[#This Row],[clean Country]],tblCountries[#All],3,FALSE)</f>
        <v>North America</v>
      </c>
      <c r="M915" t="s">
        <v>9</v>
      </c>
      <c r="N915">
        <v>20</v>
      </c>
      <c r="O915" s="8" t="str">
        <f>+VLOOKUP(tblSalaries[[#This Row],[Years of Experience]],Categories!$A$14:$B$17,2)</f>
        <v>Over 20 years</v>
      </c>
    </row>
    <row r="916" spans="2:15" ht="15" customHeight="1" x14ac:dyDescent="0.25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s="8" t="str">
        <f>+VLOOKUP(tblSalaries[[#This Row],[clean Country]],tblCountries[#All],3,FALSE)</f>
        <v>South Asia</v>
      </c>
      <c r="M916" t="s">
        <v>9</v>
      </c>
      <c r="N916">
        <v>3</v>
      </c>
      <c r="O916" s="8" t="str">
        <f>+VLOOKUP(tblSalaries[[#This Row],[Years of Experience]],Categories!$A$14:$B$17,2)</f>
        <v>Under 5 years</v>
      </c>
    </row>
    <row r="917" spans="2:15" ht="15" customHeight="1" x14ac:dyDescent="0.25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s="8" t="str">
        <f>+VLOOKUP(tblSalaries[[#This Row],[clean Country]],tblCountries[#All],3,FALSE)</f>
        <v>Europe</v>
      </c>
      <c r="M917" t="s">
        <v>13</v>
      </c>
      <c r="N917">
        <v>10</v>
      </c>
      <c r="O917" s="8" t="str">
        <f>+VLOOKUP(tblSalaries[[#This Row],[Years of Experience]],Categories!$A$14:$B$17,2)</f>
        <v>10-20 years</v>
      </c>
    </row>
    <row r="918" spans="2:15" ht="15" customHeight="1" x14ac:dyDescent="0.25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s="8" t="str">
        <f>+VLOOKUP(tblSalaries[[#This Row],[clean Country]],tblCountries[#All],3,FALSE)</f>
        <v>Central Asia &amp; Middle East</v>
      </c>
      <c r="M918" t="s">
        <v>13</v>
      </c>
      <c r="N918">
        <v>15</v>
      </c>
      <c r="O918" s="8" t="str">
        <f>+VLOOKUP(tblSalaries[[#This Row],[Years of Experience]],Categories!$A$14:$B$17,2)</f>
        <v>10-20 years</v>
      </c>
    </row>
    <row r="919" spans="2:15" ht="15" customHeight="1" x14ac:dyDescent="0.25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s="8" t="str">
        <f>+VLOOKUP(tblSalaries[[#This Row],[clean Country]],tblCountries[#All],3,FALSE)</f>
        <v>Central &amp; South America</v>
      </c>
      <c r="M919" t="s">
        <v>13</v>
      </c>
      <c r="N919">
        <v>8</v>
      </c>
      <c r="O919" s="8" t="str">
        <f>+VLOOKUP(tblSalaries[[#This Row],[Years of Experience]],Categories!$A$14:$B$17,2)</f>
        <v>5-10 years</v>
      </c>
    </row>
    <row r="920" spans="2:15" ht="15" customHeight="1" x14ac:dyDescent="0.25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s="8" t="str">
        <f>+VLOOKUP(tblSalaries[[#This Row],[clean Country]],tblCountries[#All],3,FALSE)</f>
        <v>South Asia</v>
      </c>
      <c r="M920" t="s">
        <v>9</v>
      </c>
      <c r="N920">
        <v>5</v>
      </c>
      <c r="O920" s="8" t="str">
        <f>+VLOOKUP(tblSalaries[[#This Row],[Years of Experience]],Categories!$A$14:$B$17,2)</f>
        <v>5-10 years</v>
      </c>
    </row>
    <row r="921" spans="2:15" ht="15" customHeight="1" x14ac:dyDescent="0.25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s="8" t="str">
        <f>+VLOOKUP(tblSalaries[[#This Row],[clean Country]],tblCountries[#All],3,FALSE)</f>
        <v>South Asia</v>
      </c>
      <c r="M921" t="s">
        <v>13</v>
      </c>
      <c r="N921">
        <v>8</v>
      </c>
      <c r="O921" s="8" t="str">
        <f>+VLOOKUP(tblSalaries[[#This Row],[Years of Experience]],Categories!$A$14:$B$17,2)</f>
        <v>5-10 years</v>
      </c>
    </row>
    <row r="922" spans="2:15" ht="15" customHeight="1" x14ac:dyDescent="0.25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s="8" t="str">
        <f>+VLOOKUP(tblSalaries[[#This Row],[clean Country]],tblCountries[#All],3,FALSE)</f>
        <v>South Asia</v>
      </c>
      <c r="M922" t="s">
        <v>13</v>
      </c>
      <c r="N922">
        <v>1</v>
      </c>
      <c r="O922" s="8" t="str">
        <f>+VLOOKUP(tblSalaries[[#This Row],[Years of Experience]],Categories!$A$14:$B$17,2)</f>
        <v>Under 5 years</v>
      </c>
    </row>
    <row r="923" spans="2:15" ht="15" customHeight="1" x14ac:dyDescent="0.25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s="8" t="str">
        <f>+VLOOKUP(tblSalaries[[#This Row],[clean Country]],tblCountries[#All],3,FALSE)</f>
        <v>Europe</v>
      </c>
      <c r="M923" t="s">
        <v>9</v>
      </c>
      <c r="N923">
        <v>8</v>
      </c>
      <c r="O923" s="8" t="str">
        <f>+VLOOKUP(tblSalaries[[#This Row],[Years of Experience]],Categories!$A$14:$B$17,2)</f>
        <v>5-10 years</v>
      </c>
    </row>
    <row r="924" spans="2:15" ht="15" customHeight="1" x14ac:dyDescent="0.25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s="8" t="str">
        <f>+VLOOKUP(tblSalaries[[#This Row],[clean Country]],tblCountries[#All],3,FALSE)</f>
        <v>South Asia</v>
      </c>
      <c r="M924" t="s">
        <v>13</v>
      </c>
      <c r="N924">
        <v>6</v>
      </c>
      <c r="O924" s="8" t="str">
        <f>+VLOOKUP(tblSalaries[[#This Row],[Years of Experience]],Categories!$A$14:$B$17,2)</f>
        <v>5-10 years</v>
      </c>
    </row>
    <row r="925" spans="2:15" ht="15" customHeight="1" x14ac:dyDescent="0.25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s="8" t="str">
        <f>+VLOOKUP(tblSalaries[[#This Row],[clean Country]],tblCountries[#All],3,FALSE)</f>
        <v>South Asia</v>
      </c>
      <c r="M925" t="s">
        <v>9</v>
      </c>
      <c r="N925">
        <v>12</v>
      </c>
      <c r="O925" s="8" t="str">
        <f>+VLOOKUP(tblSalaries[[#This Row],[Years of Experience]],Categories!$A$14:$B$17,2)</f>
        <v>10-20 years</v>
      </c>
    </row>
    <row r="926" spans="2:15" ht="15" customHeight="1" x14ac:dyDescent="0.25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s="8" t="str">
        <f>+VLOOKUP(tblSalaries[[#This Row],[clean Country]],tblCountries[#All],3,FALSE)</f>
        <v>Central Asia &amp; Middle East</v>
      </c>
      <c r="M926" t="s">
        <v>18</v>
      </c>
      <c r="N926">
        <v>30</v>
      </c>
      <c r="O926" s="8" t="str">
        <f>+VLOOKUP(tblSalaries[[#This Row],[Years of Experience]],Categories!$A$14:$B$17,2)</f>
        <v>Over 20 years</v>
      </c>
    </row>
    <row r="927" spans="2:15" ht="15" customHeight="1" x14ac:dyDescent="0.25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s="8" t="str">
        <f>+VLOOKUP(tblSalaries[[#This Row],[clean Country]],tblCountries[#All],3,FALSE)</f>
        <v>South Asia</v>
      </c>
      <c r="M927" t="s">
        <v>9</v>
      </c>
      <c r="N927">
        <v>10</v>
      </c>
      <c r="O927" s="8" t="str">
        <f>+VLOOKUP(tblSalaries[[#This Row],[Years of Experience]],Categories!$A$14:$B$17,2)</f>
        <v>10-20 years</v>
      </c>
    </row>
    <row r="928" spans="2:15" ht="15" customHeight="1" x14ac:dyDescent="0.25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s="8" t="str">
        <f>+VLOOKUP(tblSalaries[[#This Row],[clean Country]],tblCountries[#All],3,FALSE)</f>
        <v>Europe</v>
      </c>
      <c r="M928" t="s">
        <v>9</v>
      </c>
      <c r="N928">
        <v>3</v>
      </c>
      <c r="O928" s="8" t="str">
        <f>+VLOOKUP(tblSalaries[[#This Row],[Years of Experience]],Categories!$A$14:$B$17,2)</f>
        <v>Under 5 years</v>
      </c>
    </row>
    <row r="929" spans="2:15" ht="15" customHeight="1" x14ac:dyDescent="0.25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s="8" t="str">
        <f>+VLOOKUP(tblSalaries[[#This Row],[clean Country]],tblCountries[#All],3,FALSE)</f>
        <v>North America</v>
      </c>
      <c r="M929" t="s">
        <v>9</v>
      </c>
      <c r="N929">
        <v>4</v>
      </c>
      <c r="O929" s="8" t="str">
        <f>+VLOOKUP(tblSalaries[[#This Row],[Years of Experience]],Categories!$A$14:$B$17,2)</f>
        <v>Under 5 years</v>
      </c>
    </row>
    <row r="930" spans="2:15" ht="15" customHeight="1" x14ac:dyDescent="0.25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s="8" t="str">
        <f>+VLOOKUP(tblSalaries[[#This Row],[clean Country]],tblCountries[#All],3,FALSE)</f>
        <v>South Asia</v>
      </c>
      <c r="M930" t="s">
        <v>18</v>
      </c>
      <c r="N930">
        <v>2</v>
      </c>
      <c r="O930" s="8" t="str">
        <f>+VLOOKUP(tblSalaries[[#This Row],[Years of Experience]],Categories!$A$14:$B$17,2)</f>
        <v>Under 5 years</v>
      </c>
    </row>
    <row r="931" spans="2:15" ht="15" customHeight="1" x14ac:dyDescent="0.25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s="8" t="str">
        <f>+VLOOKUP(tblSalaries[[#This Row],[clean Country]],tblCountries[#All],3,FALSE)</f>
        <v>South Asia</v>
      </c>
      <c r="M931" t="s">
        <v>9</v>
      </c>
      <c r="N931">
        <v>11</v>
      </c>
      <c r="O931" s="8" t="str">
        <f>+VLOOKUP(tblSalaries[[#This Row],[Years of Experience]],Categories!$A$14:$B$17,2)</f>
        <v>10-20 years</v>
      </c>
    </row>
    <row r="932" spans="2:15" ht="15" customHeight="1" x14ac:dyDescent="0.25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s="8" t="str">
        <f>+VLOOKUP(tblSalaries[[#This Row],[clean Country]],tblCountries[#All],3,FALSE)</f>
        <v>South Asia</v>
      </c>
      <c r="M932" t="s">
        <v>18</v>
      </c>
      <c r="N932">
        <v>4</v>
      </c>
      <c r="O932" s="8" t="str">
        <f>+VLOOKUP(tblSalaries[[#This Row],[Years of Experience]],Categories!$A$14:$B$17,2)</f>
        <v>Under 5 years</v>
      </c>
    </row>
    <row r="933" spans="2:15" ht="15" customHeight="1" x14ac:dyDescent="0.25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s="8" t="str">
        <f>+VLOOKUP(tblSalaries[[#This Row],[clean Country]],tblCountries[#All],3,FALSE)</f>
        <v>Africa</v>
      </c>
      <c r="M933" t="s">
        <v>13</v>
      </c>
      <c r="N933">
        <v>2</v>
      </c>
      <c r="O933" s="8" t="str">
        <f>+VLOOKUP(tblSalaries[[#This Row],[Years of Experience]],Categories!$A$14:$B$17,2)</f>
        <v>Under 5 years</v>
      </c>
    </row>
    <row r="934" spans="2:15" ht="15" customHeight="1" x14ac:dyDescent="0.25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s="8" t="str">
        <f>+VLOOKUP(tblSalaries[[#This Row],[clean Country]],tblCountries[#All],3,FALSE)</f>
        <v>Europe</v>
      </c>
      <c r="M934" t="s">
        <v>18</v>
      </c>
      <c r="N934">
        <v>3</v>
      </c>
      <c r="O934" s="8" t="str">
        <f>+VLOOKUP(tblSalaries[[#This Row],[Years of Experience]],Categories!$A$14:$B$17,2)</f>
        <v>Under 5 years</v>
      </c>
    </row>
    <row r="935" spans="2:15" ht="15" customHeight="1" x14ac:dyDescent="0.25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s="8" t="str">
        <f>+VLOOKUP(tblSalaries[[#This Row],[clean Country]],tblCountries[#All],3,FALSE)</f>
        <v>Central Asia &amp; Middle East</v>
      </c>
      <c r="M935" t="s">
        <v>9</v>
      </c>
      <c r="N935">
        <v>4.5</v>
      </c>
      <c r="O935" s="8" t="str">
        <f>+VLOOKUP(tblSalaries[[#This Row],[Years of Experience]],Categories!$A$14:$B$17,2)</f>
        <v>Under 5 years</v>
      </c>
    </row>
    <row r="936" spans="2:15" ht="15" customHeight="1" x14ac:dyDescent="0.25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s="8" t="str">
        <f>+VLOOKUP(tblSalaries[[#This Row],[clean Country]],tblCountries[#All],3,FALSE)</f>
        <v>North America</v>
      </c>
      <c r="M936" t="s">
        <v>18</v>
      </c>
      <c r="N936">
        <v>4</v>
      </c>
      <c r="O936" s="8" t="str">
        <f>+VLOOKUP(tblSalaries[[#This Row],[Years of Experience]],Categories!$A$14:$B$17,2)</f>
        <v>Under 5 years</v>
      </c>
    </row>
    <row r="937" spans="2:15" ht="15" customHeight="1" x14ac:dyDescent="0.25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s="8" t="str">
        <f>+VLOOKUP(tblSalaries[[#This Row],[clean Country]],tblCountries[#All],3,FALSE)</f>
        <v>North America</v>
      </c>
      <c r="M937" t="s">
        <v>13</v>
      </c>
      <c r="N937">
        <v>15</v>
      </c>
      <c r="O937" s="8" t="str">
        <f>+VLOOKUP(tblSalaries[[#This Row],[Years of Experience]],Categories!$A$14:$B$17,2)</f>
        <v>10-20 years</v>
      </c>
    </row>
    <row r="938" spans="2:15" ht="15" customHeight="1" x14ac:dyDescent="0.25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s="8" t="str">
        <f>+VLOOKUP(tblSalaries[[#This Row],[clean Country]],tblCountries[#All],3,FALSE)</f>
        <v>Europe</v>
      </c>
      <c r="M938" t="s">
        <v>9</v>
      </c>
      <c r="N938">
        <v>4</v>
      </c>
      <c r="O938" s="8" t="str">
        <f>+VLOOKUP(tblSalaries[[#This Row],[Years of Experience]],Categories!$A$14:$B$17,2)</f>
        <v>Under 5 years</v>
      </c>
    </row>
    <row r="939" spans="2:15" ht="15" customHeight="1" x14ac:dyDescent="0.25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s="8" t="str">
        <f>+VLOOKUP(tblSalaries[[#This Row],[clean Country]],tblCountries[#All],3,FALSE)</f>
        <v>Europe</v>
      </c>
      <c r="M939" t="s">
        <v>18</v>
      </c>
      <c r="N939">
        <v>10</v>
      </c>
      <c r="O939" s="8" t="str">
        <f>+VLOOKUP(tblSalaries[[#This Row],[Years of Experience]],Categories!$A$14:$B$17,2)</f>
        <v>10-20 years</v>
      </c>
    </row>
    <row r="940" spans="2:15" ht="15" customHeight="1" x14ac:dyDescent="0.25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s="8" t="str">
        <f>+VLOOKUP(tblSalaries[[#This Row],[clean Country]],tblCountries[#All],3,FALSE)</f>
        <v>Africa</v>
      </c>
      <c r="M940" t="s">
        <v>9</v>
      </c>
      <c r="N940">
        <v>5</v>
      </c>
      <c r="O940" s="8" t="str">
        <f>+VLOOKUP(tblSalaries[[#This Row],[Years of Experience]],Categories!$A$14:$B$17,2)</f>
        <v>5-10 years</v>
      </c>
    </row>
    <row r="941" spans="2:15" ht="15" customHeight="1" x14ac:dyDescent="0.25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s="8" t="str">
        <f>+VLOOKUP(tblSalaries[[#This Row],[clean Country]],tblCountries[#All],3,FALSE)</f>
        <v>South Asia</v>
      </c>
      <c r="M941" t="s">
        <v>25</v>
      </c>
      <c r="N941">
        <v>5</v>
      </c>
      <c r="O941" s="8" t="str">
        <f>+VLOOKUP(tblSalaries[[#This Row],[Years of Experience]],Categories!$A$14:$B$17,2)</f>
        <v>5-10 years</v>
      </c>
    </row>
    <row r="942" spans="2:15" ht="15" customHeight="1" x14ac:dyDescent="0.25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s="8" t="str">
        <f>+VLOOKUP(tblSalaries[[#This Row],[clean Country]],tblCountries[#All],3,FALSE)</f>
        <v>Europe</v>
      </c>
      <c r="M942" t="s">
        <v>9</v>
      </c>
      <c r="N942">
        <v>5</v>
      </c>
      <c r="O942" s="8" t="str">
        <f>+VLOOKUP(tblSalaries[[#This Row],[Years of Experience]],Categories!$A$14:$B$17,2)</f>
        <v>5-10 years</v>
      </c>
    </row>
    <row r="943" spans="2:15" ht="15" customHeight="1" x14ac:dyDescent="0.25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s="8" t="str">
        <f>+VLOOKUP(tblSalaries[[#This Row],[clean Country]],tblCountries[#All],3,FALSE)</f>
        <v>Oceania</v>
      </c>
      <c r="M943" t="s">
        <v>9</v>
      </c>
      <c r="N943">
        <v>5</v>
      </c>
      <c r="O943" s="8" t="str">
        <f>+VLOOKUP(tblSalaries[[#This Row],[Years of Experience]],Categories!$A$14:$B$17,2)</f>
        <v>5-10 years</v>
      </c>
    </row>
    <row r="944" spans="2:15" ht="15" customHeight="1" x14ac:dyDescent="0.25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s="8" t="str">
        <f>+VLOOKUP(tblSalaries[[#This Row],[clean Country]],tblCountries[#All],3,FALSE)</f>
        <v>Oceania</v>
      </c>
      <c r="M944" t="s">
        <v>9</v>
      </c>
      <c r="N944">
        <v>10</v>
      </c>
      <c r="O944" s="8" t="str">
        <f>+VLOOKUP(tblSalaries[[#This Row],[Years of Experience]],Categories!$A$14:$B$17,2)</f>
        <v>10-20 years</v>
      </c>
    </row>
    <row r="945" spans="2:15" ht="15" customHeight="1" x14ac:dyDescent="0.25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s="8" t="str">
        <f>+VLOOKUP(tblSalaries[[#This Row],[clean Country]],tblCountries[#All],3,FALSE)</f>
        <v>Europe</v>
      </c>
      <c r="M945" t="s">
        <v>25</v>
      </c>
      <c r="N945">
        <v>20</v>
      </c>
      <c r="O945" s="8" t="str">
        <f>+VLOOKUP(tblSalaries[[#This Row],[Years of Experience]],Categories!$A$14:$B$17,2)</f>
        <v>Over 20 years</v>
      </c>
    </row>
    <row r="946" spans="2:15" ht="15" customHeight="1" x14ac:dyDescent="0.25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s="8" t="str">
        <f>+VLOOKUP(tblSalaries[[#This Row],[clean Country]],tblCountries[#All],3,FALSE)</f>
        <v>Oceania</v>
      </c>
      <c r="M946" t="s">
        <v>9</v>
      </c>
      <c r="N946">
        <v>25</v>
      </c>
      <c r="O946" s="8" t="str">
        <f>+VLOOKUP(tblSalaries[[#This Row],[Years of Experience]],Categories!$A$14:$B$17,2)</f>
        <v>Over 20 years</v>
      </c>
    </row>
    <row r="947" spans="2:15" ht="15" customHeight="1" x14ac:dyDescent="0.25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s="8" t="str">
        <f>+VLOOKUP(tblSalaries[[#This Row],[clean Country]],tblCountries[#All],3,FALSE)</f>
        <v>Oceania</v>
      </c>
      <c r="M947" t="s">
        <v>18</v>
      </c>
      <c r="N947">
        <v>20</v>
      </c>
      <c r="O947" s="8" t="str">
        <f>+VLOOKUP(tblSalaries[[#This Row],[Years of Experience]],Categories!$A$14:$B$17,2)</f>
        <v>Over 20 years</v>
      </c>
    </row>
    <row r="948" spans="2:15" ht="15" customHeight="1" x14ac:dyDescent="0.25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s="8" t="str">
        <f>+VLOOKUP(tblSalaries[[#This Row],[clean Country]],tblCountries[#All],3,FALSE)</f>
        <v>Oceania</v>
      </c>
      <c r="M948" t="s">
        <v>9</v>
      </c>
      <c r="N948">
        <v>13</v>
      </c>
      <c r="O948" s="8" t="str">
        <f>+VLOOKUP(tblSalaries[[#This Row],[Years of Experience]],Categories!$A$14:$B$17,2)</f>
        <v>10-20 years</v>
      </c>
    </row>
    <row r="949" spans="2:15" ht="15" customHeight="1" x14ac:dyDescent="0.25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s="8" t="str">
        <f>+VLOOKUP(tblSalaries[[#This Row],[clean Country]],tblCountries[#All],3,FALSE)</f>
        <v>South Asia</v>
      </c>
      <c r="M949" t="s">
        <v>18</v>
      </c>
      <c r="N949">
        <v>2</v>
      </c>
      <c r="O949" s="8" t="str">
        <f>+VLOOKUP(tblSalaries[[#This Row],[Years of Experience]],Categories!$A$14:$B$17,2)</f>
        <v>Under 5 years</v>
      </c>
    </row>
    <row r="950" spans="2:15" ht="15" customHeight="1" x14ac:dyDescent="0.25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s="8" t="str">
        <f>+VLOOKUP(tblSalaries[[#This Row],[clean Country]],tblCountries[#All],3,FALSE)</f>
        <v>Oceania</v>
      </c>
      <c r="M950" t="s">
        <v>18</v>
      </c>
      <c r="N950">
        <v>5</v>
      </c>
      <c r="O950" s="8" t="str">
        <f>+VLOOKUP(tblSalaries[[#This Row],[Years of Experience]],Categories!$A$14:$B$17,2)</f>
        <v>5-10 years</v>
      </c>
    </row>
    <row r="951" spans="2:15" ht="15" customHeight="1" x14ac:dyDescent="0.25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s="8" t="str">
        <f>+VLOOKUP(tblSalaries[[#This Row],[clean Country]],tblCountries[#All],3,FALSE)</f>
        <v>Oceania</v>
      </c>
      <c r="M951" t="s">
        <v>13</v>
      </c>
      <c r="N951">
        <v>6</v>
      </c>
      <c r="O951" s="8" t="str">
        <f>+VLOOKUP(tblSalaries[[#This Row],[Years of Experience]],Categories!$A$14:$B$17,2)</f>
        <v>5-10 years</v>
      </c>
    </row>
    <row r="952" spans="2:15" ht="15" customHeight="1" x14ac:dyDescent="0.25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s="8" t="str">
        <f>+VLOOKUP(tblSalaries[[#This Row],[clean Country]],tblCountries[#All],3,FALSE)</f>
        <v>North America</v>
      </c>
      <c r="M952" t="s">
        <v>18</v>
      </c>
      <c r="N952">
        <v>3</v>
      </c>
      <c r="O952" s="8" t="str">
        <f>+VLOOKUP(tblSalaries[[#This Row],[Years of Experience]],Categories!$A$14:$B$17,2)</f>
        <v>Under 5 years</v>
      </c>
    </row>
    <row r="953" spans="2:15" ht="15" customHeight="1" x14ac:dyDescent="0.25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s="8" t="str">
        <f>+VLOOKUP(tblSalaries[[#This Row],[clean Country]],tblCountries[#All],3,FALSE)</f>
        <v>Oceania</v>
      </c>
      <c r="M953" t="s">
        <v>13</v>
      </c>
      <c r="N953">
        <v>1</v>
      </c>
      <c r="O953" s="8" t="str">
        <f>+VLOOKUP(tblSalaries[[#This Row],[Years of Experience]],Categories!$A$14:$B$17,2)</f>
        <v>Under 5 years</v>
      </c>
    </row>
    <row r="954" spans="2:15" ht="15" customHeight="1" x14ac:dyDescent="0.25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s="8" t="str">
        <f>+VLOOKUP(tblSalaries[[#This Row],[clean Country]],tblCountries[#All],3,FALSE)</f>
        <v>Oceania</v>
      </c>
      <c r="M954" t="s">
        <v>9</v>
      </c>
      <c r="N954">
        <v>1.5</v>
      </c>
      <c r="O954" s="8" t="str">
        <f>+VLOOKUP(tblSalaries[[#This Row],[Years of Experience]],Categories!$A$14:$B$17,2)</f>
        <v>Under 5 years</v>
      </c>
    </row>
    <row r="955" spans="2:15" ht="15" customHeight="1" x14ac:dyDescent="0.25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s="8" t="str">
        <f>+VLOOKUP(tblSalaries[[#This Row],[clean Country]],tblCountries[#All],3,FALSE)</f>
        <v>Oceania</v>
      </c>
      <c r="M955" t="s">
        <v>9</v>
      </c>
      <c r="N955">
        <v>20</v>
      </c>
      <c r="O955" s="8" t="str">
        <f>+VLOOKUP(tblSalaries[[#This Row],[Years of Experience]],Categories!$A$14:$B$17,2)</f>
        <v>Over 20 years</v>
      </c>
    </row>
    <row r="956" spans="2:15" ht="15" customHeight="1" x14ac:dyDescent="0.25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s="8" t="str">
        <f>+VLOOKUP(tblSalaries[[#This Row],[clean Country]],tblCountries[#All],3,FALSE)</f>
        <v>Oceania</v>
      </c>
      <c r="M956" t="s">
        <v>18</v>
      </c>
      <c r="N956">
        <v>2</v>
      </c>
      <c r="O956" s="8" t="str">
        <f>+VLOOKUP(tblSalaries[[#This Row],[Years of Experience]],Categories!$A$14:$B$17,2)</f>
        <v>Under 5 years</v>
      </c>
    </row>
    <row r="957" spans="2:15" ht="15" customHeight="1" x14ac:dyDescent="0.25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s="8" t="str">
        <f>+VLOOKUP(tblSalaries[[#This Row],[clean Country]],tblCountries[#All],3,FALSE)</f>
        <v>Oceania</v>
      </c>
      <c r="M957" t="s">
        <v>18</v>
      </c>
      <c r="N957">
        <v>2</v>
      </c>
      <c r="O957" s="8" t="str">
        <f>+VLOOKUP(tblSalaries[[#This Row],[Years of Experience]],Categories!$A$14:$B$17,2)</f>
        <v>Under 5 years</v>
      </c>
    </row>
    <row r="958" spans="2:15" ht="15" customHeight="1" x14ac:dyDescent="0.25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s="8" t="str">
        <f>+VLOOKUP(tblSalaries[[#This Row],[clean Country]],tblCountries[#All],3,FALSE)</f>
        <v>Oceania</v>
      </c>
      <c r="M958" t="s">
        <v>9</v>
      </c>
      <c r="N958">
        <v>15</v>
      </c>
      <c r="O958" s="8" t="str">
        <f>+VLOOKUP(tblSalaries[[#This Row],[Years of Experience]],Categories!$A$14:$B$17,2)</f>
        <v>10-20 years</v>
      </c>
    </row>
    <row r="959" spans="2:15" ht="15" customHeight="1" x14ac:dyDescent="0.25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s="8" t="str">
        <f>+VLOOKUP(tblSalaries[[#This Row],[clean Country]],tblCountries[#All],3,FALSE)</f>
        <v>Oceania</v>
      </c>
      <c r="M959" t="s">
        <v>25</v>
      </c>
      <c r="N959">
        <v>5</v>
      </c>
      <c r="O959" s="8" t="str">
        <f>+VLOOKUP(tblSalaries[[#This Row],[Years of Experience]],Categories!$A$14:$B$17,2)</f>
        <v>5-10 years</v>
      </c>
    </row>
    <row r="960" spans="2:15" ht="15" customHeight="1" x14ac:dyDescent="0.25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s="8" t="str">
        <f>+VLOOKUP(tblSalaries[[#This Row],[clean Country]],tblCountries[#All],3,FALSE)</f>
        <v>Oceania</v>
      </c>
      <c r="M960" t="s">
        <v>9</v>
      </c>
      <c r="N960">
        <v>15</v>
      </c>
      <c r="O960" s="8" t="str">
        <f>+VLOOKUP(tblSalaries[[#This Row],[Years of Experience]],Categories!$A$14:$B$17,2)</f>
        <v>10-20 years</v>
      </c>
    </row>
    <row r="961" spans="2:15" ht="15" customHeight="1" x14ac:dyDescent="0.25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s="8" t="str">
        <f>+VLOOKUP(tblSalaries[[#This Row],[clean Country]],tblCountries[#All],3,FALSE)</f>
        <v>Oceania</v>
      </c>
      <c r="M961" t="s">
        <v>9</v>
      </c>
      <c r="N961">
        <v>4</v>
      </c>
      <c r="O961" s="8" t="str">
        <f>+VLOOKUP(tblSalaries[[#This Row],[Years of Experience]],Categories!$A$14:$B$17,2)</f>
        <v>Under 5 years</v>
      </c>
    </row>
    <row r="962" spans="2:15" ht="15" customHeight="1" x14ac:dyDescent="0.25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s="8" t="str">
        <f>+VLOOKUP(tblSalaries[[#This Row],[clean Country]],tblCountries[#All],3,FALSE)</f>
        <v>Oceania</v>
      </c>
      <c r="M962" t="s">
        <v>9</v>
      </c>
      <c r="N962">
        <v>3</v>
      </c>
      <c r="O962" s="8" t="str">
        <f>+VLOOKUP(tblSalaries[[#This Row],[Years of Experience]],Categories!$A$14:$B$17,2)</f>
        <v>Under 5 years</v>
      </c>
    </row>
    <row r="963" spans="2:15" ht="15" customHeight="1" x14ac:dyDescent="0.25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s="8" t="str">
        <f>+VLOOKUP(tblSalaries[[#This Row],[clean Country]],tblCountries[#All],3,FALSE)</f>
        <v>North America</v>
      </c>
      <c r="M963" t="s">
        <v>18</v>
      </c>
      <c r="N963">
        <v>10</v>
      </c>
      <c r="O963" s="8" t="str">
        <f>+VLOOKUP(tblSalaries[[#This Row],[Years of Experience]],Categories!$A$14:$B$17,2)</f>
        <v>10-20 years</v>
      </c>
    </row>
    <row r="964" spans="2:15" ht="15" customHeight="1" x14ac:dyDescent="0.25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s="8" t="str">
        <f>+VLOOKUP(tblSalaries[[#This Row],[clean Country]],tblCountries[#All],3,FALSE)</f>
        <v>Oceania</v>
      </c>
      <c r="M964" t="s">
        <v>18</v>
      </c>
      <c r="N964">
        <v>8</v>
      </c>
      <c r="O964" s="8" t="str">
        <f>+VLOOKUP(tblSalaries[[#This Row],[Years of Experience]],Categories!$A$14:$B$17,2)</f>
        <v>5-10 years</v>
      </c>
    </row>
    <row r="965" spans="2:15" ht="15" customHeight="1" x14ac:dyDescent="0.25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s="8" t="str">
        <f>+VLOOKUP(tblSalaries[[#This Row],[clean Country]],tblCountries[#All],3,FALSE)</f>
        <v>Oceania</v>
      </c>
      <c r="M965" t="s">
        <v>9</v>
      </c>
      <c r="N965">
        <v>7</v>
      </c>
      <c r="O965" s="8" t="str">
        <f>+VLOOKUP(tblSalaries[[#This Row],[Years of Experience]],Categories!$A$14:$B$17,2)</f>
        <v>5-10 years</v>
      </c>
    </row>
    <row r="966" spans="2:15" ht="15" customHeight="1" x14ac:dyDescent="0.25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s="8" t="str">
        <f>+VLOOKUP(tblSalaries[[#This Row],[clean Country]],tblCountries[#All],3,FALSE)</f>
        <v>Oceania</v>
      </c>
      <c r="M966" t="s">
        <v>9</v>
      </c>
      <c r="N966">
        <v>8</v>
      </c>
      <c r="O966" s="8" t="str">
        <f>+VLOOKUP(tblSalaries[[#This Row],[Years of Experience]],Categories!$A$14:$B$17,2)</f>
        <v>5-10 years</v>
      </c>
    </row>
    <row r="967" spans="2:15" ht="15" customHeight="1" x14ac:dyDescent="0.25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s="8" t="str">
        <f>+VLOOKUP(tblSalaries[[#This Row],[clean Country]],tblCountries[#All],3,FALSE)</f>
        <v>Oceania</v>
      </c>
      <c r="M967" t="s">
        <v>18</v>
      </c>
      <c r="N967">
        <v>2.5</v>
      </c>
      <c r="O967" s="8" t="str">
        <f>+VLOOKUP(tblSalaries[[#This Row],[Years of Experience]],Categories!$A$14:$B$17,2)</f>
        <v>Under 5 years</v>
      </c>
    </row>
    <row r="968" spans="2:15" ht="15" customHeight="1" x14ac:dyDescent="0.25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s="8" t="str">
        <f>+VLOOKUP(tblSalaries[[#This Row],[clean Country]],tblCountries[#All],3,FALSE)</f>
        <v>Oceania</v>
      </c>
      <c r="M968" t="s">
        <v>9</v>
      </c>
      <c r="N968">
        <v>35</v>
      </c>
      <c r="O968" s="8" t="str">
        <f>+VLOOKUP(tblSalaries[[#This Row],[Years of Experience]],Categories!$A$14:$B$17,2)</f>
        <v>Over 20 years</v>
      </c>
    </row>
    <row r="969" spans="2:15" ht="15" customHeight="1" x14ac:dyDescent="0.25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s="8" t="str">
        <f>+VLOOKUP(tblSalaries[[#This Row],[clean Country]],tblCountries[#All],3,FALSE)</f>
        <v>South Asia</v>
      </c>
      <c r="M969" t="s">
        <v>25</v>
      </c>
      <c r="N969">
        <v>3</v>
      </c>
      <c r="O969" s="8" t="str">
        <f>+VLOOKUP(tblSalaries[[#This Row],[Years of Experience]],Categories!$A$14:$B$17,2)</f>
        <v>Under 5 years</v>
      </c>
    </row>
    <row r="970" spans="2:15" ht="15" customHeight="1" x14ac:dyDescent="0.25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s="8" t="str">
        <f>+VLOOKUP(tblSalaries[[#This Row],[clean Country]],tblCountries[#All],3,FALSE)</f>
        <v>Oceania</v>
      </c>
      <c r="M970" t="s">
        <v>9</v>
      </c>
      <c r="N970">
        <v>2</v>
      </c>
      <c r="O970" s="8" t="str">
        <f>+VLOOKUP(tblSalaries[[#This Row],[Years of Experience]],Categories!$A$14:$B$17,2)</f>
        <v>Under 5 years</v>
      </c>
    </row>
    <row r="971" spans="2:15" ht="15" customHeight="1" x14ac:dyDescent="0.25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s="8" t="str">
        <f>+VLOOKUP(tblSalaries[[#This Row],[clean Country]],tblCountries[#All],3,FALSE)</f>
        <v>Oceania</v>
      </c>
      <c r="M971" t="s">
        <v>9</v>
      </c>
      <c r="N971">
        <v>4</v>
      </c>
      <c r="O971" s="8" t="str">
        <f>+VLOOKUP(tblSalaries[[#This Row],[Years of Experience]],Categories!$A$14:$B$17,2)</f>
        <v>Under 5 years</v>
      </c>
    </row>
    <row r="972" spans="2:15" ht="15" customHeight="1" x14ac:dyDescent="0.25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s="8" t="str">
        <f>+VLOOKUP(tblSalaries[[#This Row],[clean Country]],tblCountries[#All],3,FALSE)</f>
        <v>North America</v>
      </c>
      <c r="M972" t="s">
        <v>9</v>
      </c>
      <c r="N972">
        <v>10</v>
      </c>
      <c r="O972" s="8" t="str">
        <f>+VLOOKUP(tblSalaries[[#This Row],[Years of Experience]],Categories!$A$14:$B$17,2)</f>
        <v>10-20 years</v>
      </c>
    </row>
    <row r="973" spans="2:15" ht="15" customHeight="1" x14ac:dyDescent="0.25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s="8" t="str">
        <f>+VLOOKUP(tblSalaries[[#This Row],[clean Country]],tblCountries[#All],3,FALSE)</f>
        <v>East Asia</v>
      </c>
      <c r="M973" t="s">
        <v>9</v>
      </c>
      <c r="N973">
        <v>6</v>
      </c>
      <c r="O973" s="8" t="str">
        <f>+VLOOKUP(tblSalaries[[#This Row],[Years of Experience]],Categories!$A$14:$B$17,2)</f>
        <v>5-10 years</v>
      </c>
    </row>
    <row r="974" spans="2:15" ht="15" customHeight="1" x14ac:dyDescent="0.25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s="8" t="str">
        <f>+VLOOKUP(tblSalaries[[#This Row],[clean Country]],tblCountries[#All],3,FALSE)</f>
        <v>Oceania</v>
      </c>
      <c r="M974" t="s">
        <v>13</v>
      </c>
      <c r="N974">
        <v>6</v>
      </c>
      <c r="O974" s="8" t="str">
        <f>+VLOOKUP(tblSalaries[[#This Row],[Years of Experience]],Categories!$A$14:$B$17,2)</f>
        <v>5-10 years</v>
      </c>
    </row>
    <row r="975" spans="2:15" ht="15" customHeight="1" x14ac:dyDescent="0.25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s="8" t="str">
        <f>+VLOOKUP(tblSalaries[[#This Row],[clean Country]],tblCountries[#All],3,FALSE)</f>
        <v>Oceania</v>
      </c>
      <c r="M975" t="s">
        <v>9</v>
      </c>
      <c r="N975">
        <v>20</v>
      </c>
      <c r="O975" s="8" t="str">
        <f>+VLOOKUP(tblSalaries[[#This Row],[Years of Experience]],Categories!$A$14:$B$17,2)</f>
        <v>Over 20 years</v>
      </c>
    </row>
    <row r="976" spans="2:15" ht="15" customHeight="1" x14ac:dyDescent="0.25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s="8" t="str">
        <f>+VLOOKUP(tblSalaries[[#This Row],[clean Country]],tblCountries[#All],3,FALSE)</f>
        <v>Oceania</v>
      </c>
      <c r="M976" t="s">
        <v>9</v>
      </c>
      <c r="N976">
        <v>5</v>
      </c>
      <c r="O976" s="8" t="str">
        <f>+VLOOKUP(tblSalaries[[#This Row],[Years of Experience]],Categories!$A$14:$B$17,2)</f>
        <v>5-10 years</v>
      </c>
    </row>
    <row r="977" spans="2:15" ht="15" customHeight="1" x14ac:dyDescent="0.25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s="8" t="str">
        <f>+VLOOKUP(tblSalaries[[#This Row],[clean Country]],tblCountries[#All],3,FALSE)</f>
        <v>North America</v>
      </c>
      <c r="M977" t="s">
        <v>13</v>
      </c>
      <c r="N977">
        <v>4</v>
      </c>
      <c r="O977" s="8" t="str">
        <f>+VLOOKUP(tblSalaries[[#This Row],[Years of Experience]],Categories!$A$14:$B$17,2)</f>
        <v>Under 5 years</v>
      </c>
    </row>
    <row r="978" spans="2:15" ht="15" customHeight="1" x14ac:dyDescent="0.25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s="8" t="str">
        <f>+VLOOKUP(tblSalaries[[#This Row],[clean Country]],tblCountries[#All],3,FALSE)</f>
        <v>South Asia</v>
      </c>
      <c r="M978" t="s">
        <v>13</v>
      </c>
      <c r="N978">
        <v>3</v>
      </c>
      <c r="O978" s="8" t="str">
        <f>+VLOOKUP(tblSalaries[[#This Row],[Years of Experience]],Categories!$A$14:$B$17,2)</f>
        <v>Under 5 years</v>
      </c>
    </row>
    <row r="979" spans="2:15" ht="15" customHeight="1" x14ac:dyDescent="0.25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s="8" t="str">
        <f>+VLOOKUP(tblSalaries[[#This Row],[clean Country]],tblCountries[#All],3,FALSE)</f>
        <v>South Asia</v>
      </c>
      <c r="M979" t="s">
        <v>9</v>
      </c>
      <c r="N979">
        <v>0</v>
      </c>
      <c r="O979" s="8" t="str">
        <f>+VLOOKUP(tblSalaries[[#This Row],[Years of Experience]],Categories!$A$14:$B$17,2)</f>
        <v>Under 5 years</v>
      </c>
    </row>
    <row r="980" spans="2:15" ht="15" customHeight="1" x14ac:dyDescent="0.25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s="8" t="str">
        <f>+VLOOKUP(tblSalaries[[#This Row],[clean Country]],tblCountries[#All],3,FALSE)</f>
        <v>South Asia</v>
      </c>
      <c r="M980" t="s">
        <v>13</v>
      </c>
      <c r="N980">
        <v>6</v>
      </c>
      <c r="O980" s="8" t="str">
        <f>+VLOOKUP(tblSalaries[[#This Row],[Years of Experience]],Categories!$A$14:$B$17,2)</f>
        <v>5-10 years</v>
      </c>
    </row>
    <row r="981" spans="2:15" ht="15" customHeight="1" x14ac:dyDescent="0.25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s="8" t="str">
        <f>+VLOOKUP(tblSalaries[[#This Row],[clean Country]],tblCountries[#All],3,FALSE)</f>
        <v>South Asia</v>
      </c>
      <c r="M981" t="s">
        <v>9</v>
      </c>
      <c r="N981">
        <v>7</v>
      </c>
      <c r="O981" s="8" t="str">
        <f>+VLOOKUP(tblSalaries[[#This Row],[Years of Experience]],Categories!$A$14:$B$17,2)</f>
        <v>5-10 years</v>
      </c>
    </row>
    <row r="982" spans="2:15" ht="15" customHeight="1" x14ac:dyDescent="0.25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s="8" t="str">
        <f>+VLOOKUP(tblSalaries[[#This Row],[clean Country]],tblCountries[#All],3,FALSE)</f>
        <v>South Asia</v>
      </c>
      <c r="M982" t="s">
        <v>9</v>
      </c>
      <c r="N982">
        <v>2</v>
      </c>
      <c r="O982" s="8" t="str">
        <f>+VLOOKUP(tblSalaries[[#This Row],[Years of Experience]],Categories!$A$14:$B$17,2)</f>
        <v>Under 5 years</v>
      </c>
    </row>
    <row r="983" spans="2:15" ht="15" customHeight="1" x14ac:dyDescent="0.25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s="8" t="str">
        <f>+VLOOKUP(tblSalaries[[#This Row],[clean Country]],tblCountries[#All],3,FALSE)</f>
        <v>Oceania</v>
      </c>
      <c r="M983" t="s">
        <v>9</v>
      </c>
      <c r="N983">
        <v>25</v>
      </c>
      <c r="O983" s="8" t="str">
        <f>+VLOOKUP(tblSalaries[[#This Row],[Years of Experience]],Categories!$A$14:$B$17,2)</f>
        <v>Over 20 years</v>
      </c>
    </row>
    <row r="984" spans="2:15" ht="15" customHeight="1" x14ac:dyDescent="0.25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s="8" t="str">
        <f>+VLOOKUP(tblSalaries[[#This Row],[clean Country]],tblCountries[#All],3,FALSE)</f>
        <v>South Asia</v>
      </c>
      <c r="M984" t="s">
        <v>18</v>
      </c>
      <c r="N984">
        <v>6</v>
      </c>
      <c r="O984" s="8" t="str">
        <f>+VLOOKUP(tblSalaries[[#This Row],[Years of Experience]],Categories!$A$14:$B$17,2)</f>
        <v>5-10 years</v>
      </c>
    </row>
    <row r="985" spans="2:15" ht="15" customHeight="1" x14ac:dyDescent="0.25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s="8" t="str">
        <f>+VLOOKUP(tblSalaries[[#This Row],[clean Country]],tblCountries[#All],3,FALSE)</f>
        <v>South Asia</v>
      </c>
      <c r="M985" t="s">
        <v>13</v>
      </c>
      <c r="N985">
        <v>8</v>
      </c>
      <c r="O985" s="8" t="str">
        <f>+VLOOKUP(tblSalaries[[#This Row],[Years of Experience]],Categories!$A$14:$B$17,2)</f>
        <v>5-10 years</v>
      </c>
    </row>
    <row r="986" spans="2:15" ht="15" customHeight="1" x14ac:dyDescent="0.25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s="8" t="str">
        <f>+VLOOKUP(tblSalaries[[#This Row],[clean Country]],tblCountries[#All],3,FALSE)</f>
        <v>South Asia</v>
      </c>
      <c r="M986" t="s">
        <v>9</v>
      </c>
      <c r="N986">
        <v>10</v>
      </c>
      <c r="O986" s="8" t="str">
        <f>+VLOOKUP(tblSalaries[[#This Row],[Years of Experience]],Categories!$A$14:$B$17,2)</f>
        <v>10-20 years</v>
      </c>
    </row>
    <row r="987" spans="2:15" ht="15" customHeight="1" x14ac:dyDescent="0.25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s="8" t="str">
        <f>+VLOOKUP(tblSalaries[[#This Row],[clean Country]],tblCountries[#All],3,FALSE)</f>
        <v>North America</v>
      </c>
      <c r="M987" t="s">
        <v>13</v>
      </c>
      <c r="N987">
        <v>3</v>
      </c>
      <c r="O987" s="8" t="str">
        <f>+VLOOKUP(tblSalaries[[#This Row],[Years of Experience]],Categories!$A$14:$B$17,2)</f>
        <v>Under 5 years</v>
      </c>
    </row>
    <row r="988" spans="2:15" ht="15" customHeight="1" x14ac:dyDescent="0.25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s="8" t="str">
        <f>+VLOOKUP(tblSalaries[[#This Row],[clean Country]],tblCountries[#All],3,FALSE)</f>
        <v>South Asia</v>
      </c>
      <c r="M988" t="s">
        <v>18</v>
      </c>
      <c r="N988">
        <v>7</v>
      </c>
      <c r="O988" s="8" t="str">
        <f>+VLOOKUP(tblSalaries[[#This Row],[Years of Experience]],Categories!$A$14:$B$17,2)</f>
        <v>5-10 years</v>
      </c>
    </row>
    <row r="989" spans="2:15" ht="15" customHeight="1" x14ac:dyDescent="0.25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s="8" t="str">
        <f>+VLOOKUP(tblSalaries[[#This Row],[clean Country]],tblCountries[#All],3,FALSE)</f>
        <v>Oceania</v>
      </c>
      <c r="M989" t="s">
        <v>18</v>
      </c>
      <c r="N989">
        <v>14</v>
      </c>
      <c r="O989" s="8" t="str">
        <f>+VLOOKUP(tblSalaries[[#This Row],[Years of Experience]],Categories!$A$14:$B$17,2)</f>
        <v>10-20 years</v>
      </c>
    </row>
    <row r="990" spans="2:15" ht="15" customHeight="1" x14ac:dyDescent="0.25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s="8" t="str">
        <f>+VLOOKUP(tblSalaries[[#This Row],[clean Country]],tblCountries[#All],3,FALSE)</f>
        <v>Oceania</v>
      </c>
      <c r="M990" t="s">
        <v>18</v>
      </c>
      <c r="N990">
        <v>8</v>
      </c>
      <c r="O990" s="8" t="str">
        <f>+VLOOKUP(tblSalaries[[#This Row],[Years of Experience]],Categories!$A$14:$B$17,2)</f>
        <v>5-10 years</v>
      </c>
    </row>
    <row r="991" spans="2:15" ht="15" customHeight="1" x14ac:dyDescent="0.25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s="8" t="str">
        <f>+VLOOKUP(tblSalaries[[#This Row],[clean Country]],tblCountries[#All],3,FALSE)</f>
        <v>South Asia</v>
      </c>
      <c r="M991" t="s">
        <v>18</v>
      </c>
      <c r="N991">
        <v>1</v>
      </c>
      <c r="O991" s="8" t="str">
        <f>+VLOOKUP(tblSalaries[[#This Row],[Years of Experience]],Categories!$A$14:$B$17,2)</f>
        <v>Under 5 years</v>
      </c>
    </row>
    <row r="992" spans="2:15" ht="15" customHeight="1" x14ac:dyDescent="0.25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s="8" t="str">
        <f>+VLOOKUP(tblSalaries[[#This Row],[clean Country]],tblCountries[#All],3,FALSE)</f>
        <v>South Asia</v>
      </c>
      <c r="M992" t="s">
        <v>13</v>
      </c>
      <c r="N992">
        <v>8</v>
      </c>
      <c r="O992" s="8" t="str">
        <f>+VLOOKUP(tblSalaries[[#This Row],[Years of Experience]],Categories!$A$14:$B$17,2)</f>
        <v>5-10 years</v>
      </c>
    </row>
    <row r="993" spans="2:15" ht="15" customHeight="1" x14ac:dyDescent="0.25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s="8" t="str">
        <f>+VLOOKUP(tblSalaries[[#This Row],[clean Country]],tblCountries[#All],3,FALSE)</f>
        <v>Oceania</v>
      </c>
      <c r="M993" t="s">
        <v>13</v>
      </c>
      <c r="N993">
        <v>2</v>
      </c>
      <c r="O993" s="8" t="str">
        <f>+VLOOKUP(tblSalaries[[#This Row],[Years of Experience]],Categories!$A$14:$B$17,2)</f>
        <v>Under 5 years</v>
      </c>
    </row>
    <row r="994" spans="2:15" ht="15" customHeight="1" x14ac:dyDescent="0.25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s="8" t="str">
        <f>+VLOOKUP(tblSalaries[[#This Row],[clean Country]],tblCountries[#All],3,FALSE)</f>
        <v>South Asia</v>
      </c>
      <c r="M994" t="s">
        <v>9</v>
      </c>
      <c r="N994">
        <v>2.5</v>
      </c>
      <c r="O994" s="8" t="str">
        <f>+VLOOKUP(tblSalaries[[#This Row],[Years of Experience]],Categories!$A$14:$B$17,2)</f>
        <v>Under 5 years</v>
      </c>
    </row>
    <row r="995" spans="2:15" ht="15" customHeight="1" x14ac:dyDescent="0.25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s="8" t="str">
        <f>+VLOOKUP(tblSalaries[[#This Row],[clean Country]],tblCountries[#All],3,FALSE)</f>
        <v>South Asia</v>
      </c>
      <c r="M995" t="s">
        <v>9</v>
      </c>
      <c r="N995">
        <v>3</v>
      </c>
      <c r="O995" s="8" t="str">
        <f>+VLOOKUP(tblSalaries[[#This Row],[Years of Experience]],Categories!$A$14:$B$17,2)</f>
        <v>Under 5 years</v>
      </c>
    </row>
    <row r="996" spans="2:15" ht="15" customHeight="1" x14ac:dyDescent="0.25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s="8" t="str">
        <f>+VLOOKUP(tblSalaries[[#This Row],[clean Country]],tblCountries[#All],3,FALSE)</f>
        <v>South Asia</v>
      </c>
      <c r="M996" t="s">
        <v>13</v>
      </c>
      <c r="N996">
        <v>6</v>
      </c>
      <c r="O996" s="8" t="str">
        <f>+VLOOKUP(tblSalaries[[#This Row],[Years of Experience]],Categories!$A$14:$B$17,2)</f>
        <v>5-10 years</v>
      </c>
    </row>
    <row r="997" spans="2:15" ht="15" customHeight="1" x14ac:dyDescent="0.25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s="8" t="str">
        <f>+VLOOKUP(tblSalaries[[#This Row],[clean Country]],tblCountries[#All],3,FALSE)</f>
        <v>South Asia</v>
      </c>
      <c r="M997" t="s">
        <v>9</v>
      </c>
      <c r="N997">
        <v>4</v>
      </c>
      <c r="O997" s="8" t="str">
        <f>+VLOOKUP(tblSalaries[[#This Row],[Years of Experience]],Categories!$A$14:$B$17,2)</f>
        <v>Under 5 years</v>
      </c>
    </row>
    <row r="998" spans="2:15" ht="15" customHeight="1" x14ac:dyDescent="0.25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s="8" t="str">
        <f>+VLOOKUP(tblSalaries[[#This Row],[clean Country]],tblCountries[#All],3,FALSE)</f>
        <v>Africa</v>
      </c>
      <c r="M998" t="s">
        <v>13</v>
      </c>
      <c r="N998">
        <v>3</v>
      </c>
      <c r="O998" s="8" t="str">
        <f>+VLOOKUP(tblSalaries[[#This Row],[Years of Experience]],Categories!$A$14:$B$17,2)</f>
        <v>Under 5 years</v>
      </c>
    </row>
    <row r="999" spans="2:15" ht="15" customHeight="1" x14ac:dyDescent="0.25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s="8" t="str">
        <f>+VLOOKUP(tblSalaries[[#This Row],[clean Country]],tblCountries[#All],3,FALSE)</f>
        <v>South Asia</v>
      </c>
      <c r="M999" t="s">
        <v>9</v>
      </c>
      <c r="N999">
        <v>3</v>
      </c>
      <c r="O999" s="8" t="str">
        <f>+VLOOKUP(tblSalaries[[#This Row],[Years of Experience]],Categories!$A$14:$B$17,2)</f>
        <v>Under 5 years</v>
      </c>
    </row>
    <row r="1000" spans="2:15" ht="15" customHeight="1" x14ac:dyDescent="0.25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s="8" t="str">
        <f>+VLOOKUP(tblSalaries[[#This Row],[clean Country]],tblCountries[#All],3,FALSE)</f>
        <v>Central &amp; South America</v>
      </c>
      <c r="M1000" t="s">
        <v>13</v>
      </c>
      <c r="N1000">
        <v>6</v>
      </c>
      <c r="O1000" s="8" t="str">
        <f>+VLOOKUP(tblSalaries[[#This Row],[Years of Experience]],Categories!$A$14:$B$17,2)</f>
        <v>5-10 years</v>
      </c>
    </row>
    <row r="1001" spans="2:15" ht="15" customHeight="1" x14ac:dyDescent="0.25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s="8" t="str">
        <f>+VLOOKUP(tblSalaries[[#This Row],[clean Country]],tblCountries[#All],3,FALSE)</f>
        <v>South Asia</v>
      </c>
      <c r="M1001" t="s">
        <v>9</v>
      </c>
      <c r="N1001">
        <v>6</v>
      </c>
      <c r="O1001" s="8" t="str">
        <f>+VLOOKUP(tblSalaries[[#This Row],[Years of Experience]],Categories!$A$14:$B$17,2)</f>
        <v>5-10 years</v>
      </c>
    </row>
    <row r="1002" spans="2:15" ht="15" customHeight="1" x14ac:dyDescent="0.25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s="8" t="str">
        <f>+VLOOKUP(tblSalaries[[#This Row],[clean Country]],tblCountries[#All],3,FALSE)</f>
        <v>South Asia</v>
      </c>
      <c r="M1002" t="s">
        <v>13</v>
      </c>
      <c r="N1002">
        <v>15</v>
      </c>
      <c r="O1002" s="8" t="str">
        <f>+VLOOKUP(tblSalaries[[#This Row],[Years of Experience]],Categories!$A$14:$B$17,2)</f>
        <v>10-20 years</v>
      </c>
    </row>
    <row r="1003" spans="2:15" ht="15" customHeight="1" x14ac:dyDescent="0.25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s="8" t="str">
        <f>+VLOOKUP(tblSalaries[[#This Row],[clean Country]],tblCountries[#All],3,FALSE)</f>
        <v>South Asia</v>
      </c>
      <c r="M1003" t="s">
        <v>13</v>
      </c>
      <c r="N1003">
        <v>15</v>
      </c>
      <c r="O1003" s="8" t="str">
        <f>+VLOOKUP(tblSalaries[[#This Row],[Years of Experience]],Categories!$A$14:$B$17,2)</f>
        <v>10-20 years</v>
      </c>
    </row>
    <row r="1004" spans="2:15" ht="15" customHeight="1" x14ac:dyDescent="0.25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s="8" t="str">
        <f>+VLOOKUP(tblSalaries[[#This Row],[clean Country]],tblCountries[#All],3,FALSE)</f>
        <v>South Asia</v>
      </c>
      <c r="M1004" t="s">
        <v>9</v>
      </c>
      <c r="N1004">
        <v>5</v>
      </c>
      <c r="O1004" s="8" t="str">
        <f>+VLOOKUP(tblSalaries[[#This Row],[Years of Experience]],Categories!$A$14:$B$17,2)</f>
        <v>5-10 years</v>
      </c>
    </row>
    <row r="1005" spans="2:15" ht="15" customHeight="1" x14ac:dyDescent="0.25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s="8" t="str">
        <f>+VLOOKUP(tblSalaries[[#This Row],[clean Country]],tblCountries[#All],3,FALSE)</f>
        <v>North America</v>
      </c>
      <c r="M1005" t="s">
        <v>9</v>
      </c>
      <c r="N1005">
        <v>9</v>
      </c>
      <c r="O1005" s="8" t="str">
        <f>+VLOOKUP(tblSalaries[[#This Row],[Years of Experience]],Categories!$A$14:$B$17,2)</f>
        <v>5-10 years</v>
      </c>
    </row>
    <row r="1006" spans="2:15" ht="15" customHeight="1" x14ac:dyDescent="0.25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s="8" t="str">
        <f>+VLOOKUP(tblSalaries[[#This Row],[clean Country]],tblCountries[#All],3,FALSE)</f>
        <v>South Asia</v>
      </c>
      <c r="M1006" t="s">
        <v>9</v>
      </c>
      <c r="N1006">
        <v>4</v>
      </c>
      <c r="O1006" s="8" t="str">
        <f>+VLOOKUP(tblSalaries[[#This Row],[Years of Experience]],Categories!$A$14:$B$17,2)</f>
        <v>Under 5 years</v>
      </c>
    </row>
    <row r="1007" spans="2:15" ht="15" customHeight="1" x14ac:dyDescent="0.25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s="8" t="str">
        <f>+VLOOKUP(tblSalaries[[#This Row],[clean Country]],tblCountries[#All],3,FALSE)</f>
        <v>South Asia</v>
      </c>
      <c r="M1007" t="s">
        <v>18</v>
      </c>
      <c r="N1007">
        <v>13</v>
      </c>
      <c r="O1007" s="8" t="str">
        <f>+VLOOKUP(tblSalaries[[#This Row],[Years of Experience]],Categories!$A$14:$B$17,2)</f>
        <v>10-20 years</v>
      </c>
    </row>
    <row r="1008" spans="2:15" ht="15" customHeight="1" x14ac:dyDescent="0.25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s="8" t="str">
        <f>+VLOOKUP(tblSalaries[[#This Row],[clean Country]],tblCountries[#All],3,FALSE)</f>
        <v>South Asia</v>
      </c>
      <c r="M1008" t="s">
        <v>13</v>
      </c>
      <c r="N1008">
        <v>5</v>
      </c>
      <c r="O1008" s="8" t="str">
        <f>+VLOOKUP(tblSalaries[[#This Row],[Years of Experience]],Categories!$A$14:$B$17,2)</f>
        <v>5-10 years</v>
      </c>
    </row>
    <row r="1009" spans="2:15" ht="15" customHeight="1" x14ac:dyDescent="0.25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s="8" t="str">
        <f>+VLOOKUP(tblSalaries[[#This Row],[clean Country]],tblCountries[#All],3,FALSE)</f>
        <v>South Asia</v>
      </c>
      <c r="M1009" t="s">
        <v>18</v>
      </c>
      <c r="N1009">
        <v>3.5</v>
      </c>
      <c r="O1009" s="8" t="str">
        <f>+VLOOKUP(tblSalaries[[#This Row],[Years of Experience]],Categories!$A$14:$B$17,2)</f>
        <v>Under 5 years</v>
      </c>
    </row>
    <row r="1010" spans="2:15" ht="15" customHeight="1" x14ac:dyDescent="0.25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s="8" t="str">
        <f>+VLOOKUP(tblSalaries[[#This Row],[clean Country]],tblCountries[#All],3,FALSE)</f>
        <v>South Asia</v>
      </c>
      <c r="M1010" t="s">
        <v>18</v>
      </c>
      <c r="N1010">
        <v>4</v>
      </c>
      <c r="O1010" s="8" t="str">
        <f>+VLOOKUP(tblSalaries[[#This Row],[Years of Experience]],Categories!$A$14:$B$17,2)</f>
        <v>Under 5 years</v>
      </c>
    </row>
    <row r="1011" spans="2:15" ht="15" customHeight="1" x14ac:dyDescent="0.25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s="8" t="str">
        <f>+VLOOKUP(tblSalaries[[#This Row],[clean Country]],tblCountries[#All],3,FALSE)</f>
        <v>South Asia</v>
      </c>
      <c r="M1011" t="s">
        <v>18</v>
      </c>
      <c r="N1011">
        <v>5</v>
      </c>
      <c r="O1011" s="8" t="str">
        <f>+VLOOKUP(tblSalaries[[#This Row],[Years of Experience]],Categories!$A$14:$B$17,2)</f>
        <v>5-10 years</v>
      </c>
    </row>
    <row r="1012" spans="2:15" ht="15" customHeight="1" x14ac:dyDescent="0.25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s="8" t="str">
        <f>+VLOOKUP(tblSalaries[[#This Row],[clean Country]],tblCountries[#All],3,FALSE)</f>
        <v>South Asia</v>
      </c>
      <c r="M1012" t="s">
        <v>18</v>
      </c>
      <c r="N1012">
        <v>5</v>
      </c>
      <c r="O1012" s="8" t="str">
        <f>+VLOOKUP(tblSalaries[[#This Row],[Years of Experience]],Categories!$A$14:$B$17,2)</f>
        <v>5-10 years</v>
      </c>
    </row>
    <row r="1013" spans="2:15" ht="15" customHeight="1" x14ac:dyDescent="0.25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s="8" t="str">
        <f>+VLOOKUP(tblSalaries[[#This Row],[clean Country]],tblCountries[#All],3,FALSE)</f>
        <v>South Asia</v>
      </c>
      <c r="M1013" t="s">
        <v>18</v>
      </c>
      <c r="N1013">
        <v>4.5999999999999996</v>
      </c>
      <c r="O1013" s="8" t="str">
        <f>+VLOOKUP(tblSalaries[[#This Row],[Years of Experience]],Categories!$A$14:$B$17,2)</f>
        <v>Under 5 years</v>
      </c>
    </row>
    <row r="1014" spans="2:15" ht="15" customHeight="1" x14ac:dyDescent="0.25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s="8" t="str">
        <f>+VLOOKUP(tblSalaries[[#This Row],[clean Country]],tblCountries[#All],3,FALSE)</f>
        <v>South Asia</v>
      </c>
      <c r="M1014" t="s">
        <v>9</v>
      </c>
      <c r="N1014">
        <v>2</v>
      </c>
      <c r="O1014" s="8" t="str">
        <f>+VLOOKUP(tblSalaries[[#This Row],[Years of Experience]],Categories!$A$14:$B$17,2)</f>
        <v>Under 5 years</v>
      </c>
    </row>
    <row r="1015" spans="2:15" ht="15" customHeight="1" x14ac:dyDescent="0.25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s="8" t="str">
        <f>+VLOOKUP(tblSalaries[[#This Row],[clean Country]],tblCountries[#All],3,FALSE)</f>
        <v>South Asia</v>
      </c>
      <c r="M1015" t="s">
        <v>18</v>
      </c>
      <c r="N1015">
        <v>10</v>
      </c>
      <c r="O1015" s="8" t="str">
        <f>+VLOOKUP(tblSalaries[[#This Row],[Years of Experience]],Categories!$A$14:$B$17,2)</f>
        <v>10-20 years</v>
      </c>
    </row>
    <row r="1016" spans="2:15" ht="15" customHeight="1" x14ac:dyDescent="0.25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s="8" t="str">
        <f>+VLOOKUP(tblSalaries[[#This Row],[clean Country]],tblCountries[#All],3,FALSE)</f>
        <v>South Asia</v>
      </c>
      <c r="M1016" t="s">
        <v>13</v>
      </c>
      <c r="N1016">
        <v>3.5</v>
      </c>
      <c r="O1016" s="8" t="str">
        <f>+VLOOKUP(tblSalaries[[#This Row],[Years of Experience]],Categories!$A$14:$B$17,2)</f>
        <v>Under 5 years</v>
      </c>
    </row>
    <row r="1017" spans="2:15" ht="15" customHeight="1" x14ac:dyDescent="0.25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s="8" t="str">
        <f>+VLOOKUP(tblSalaries[[#This Row],[clean Country]],tblCountries[#All],3,FALSE)</f>
        <v>Central Asia &amp; Middle East</v>
      </c>
      <c r="M1017" t="s">
        <v>13</v>
      </c>
      <c r="N1017">
        <v>5</v>
      </c>
      <c r="O1017" s="8" t="str">
        <f>+VLOOKUP(tblSalaries[[#This Row],[Years of Experience]],Categories!$A$14:$B$17,2)</f>
        <v>5-10 years</v>
      </c>
    </row>
    <row r="1018" spans="2:15" ht="15" customHeight="1" x14ac:dyDescent="0.25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s="8" t="str">
        <f>+VLOOKUP(tblSalaries[[#This Row],[clean Country]],tblCountries[#All],3,FALSE)</f>
        <v>South Asia</v>
      </c>
      <c r="M1018" t="s">
        <v>18</v>
      </c>
      <c r="N1018">
        <v>3</v>
      </c>
      <c r="O1018" s="8" t="str">
        <f>+VLOOKUP(tblSalaries[[#This Row],[Years of Experience]],Categories!$A$14:$B$17,2)</f>
        <v>Under 5 years</v>
      </c>
    </row>
    <row r="1019" spans="2:15" ht="15" customHeight="1" x14ac:dyDescent="0.25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s="8" t="str">
        <f>+VLOOKUP(tblSalaries[[#This Row],[clean Country]],tblCountries[#All],3,FALSE)</f>
        <v>South Asia</v>
      </c>
      <c r="M1019" t="s">
        <v>9</v>
      </c>
      <c r="N1019">
        <v>5</v>
      </c>
      <c r="O1019" s="8" t="str">
        <f>+VLOOKUP(tblSalaries[[#This Row],[Years of Experience]],Categories!$A$14:$B$17,2)</f>
        <v>5-10 years</v>
      </c>
    </row>
    <row r="1020" spans="2:15" ht="15" customHeight="1" x14ac:dyDescent="0.25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s="8" t="str">
        <f>+VLOOKUP(tblSalaries[[#This Row],[clean Country]],tblCountries[#All],3,FALSE)</f>
        <v>Oceania</v>
      </c>
      <c r="M1020" t="s">
        <v>13</v>
      </c>
      <c r="N1020">
        <v>10</v>
      </c>
      <c r="O1020" s="8" t="str">
        <f>+VLOOKUP(tblSalaries[[#This Row],[Years of Experience]],Categories!$A$14:$B$17,2)</f>
        <v>10-20 years</v>
      </c>
    </row>
    <row r="1021" spans="2:15" ht="15" customHeight="1" x14ac:dyDescent="0.25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s="8" t="str">
        <f>+VLOOKUP(tblSalaries[[#This Row],[clean Country]],tblCountries[#All],3,FALSE)</f>
        <v>South Asia</v>
      </c>
      <c r="M1021" t="s">
        <v>25</v>
      </c>
      <c r="N1021">
        <v>25</v>
      </c>
      <c r="O1021" s="8" t="str">
        <f>+VLOOKUP(tblSalaries[[#This Row],[Years of Experience]],Categories!$A$14:$B$17,2)</f>
        <v>Over 20 years</v>
      </c>
    </row>
    <row r="1022" spans="2:15" ht="15" customHeight="1" x14ac:dyDescent="0.25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s="8" t="str">
        <f>+VLOOKUP(tblSalaries[[#This Row],[clean Country]],tblCountries[#All],3,FALSE)</f>
        <v>South Asia</v>
      </c>
      <c r="M1022" t="s">
        <v>13</v>
      </c>
      <c r="N1022">
        <v>12</v>
      </c>
      <c r="O1022" s="8" t="str">
        <f>+VLOOKUP(tblSalaries[[#This Row],[Years of Experience]],Categories!$A$14:$B$17,2)</f>
        <v>10-20 years</v>
      </c>
    </row>
    <row r="1023" spans="2:15" ht="15" customHeight="1" x14ac:dyDescent="0.25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s="8" t="str">
        <f>+VLOOKUP(tblSalaries[[#This Row],[clean Country]],tblCountries[#All],3,FALSE)</f>
        <v>Europe</v>
      </c>
      <c r="M1023" t="s">
        <v>13</v>
      </c>
      <c r="N1023">
        <v>5</v>
      </c>
      <c r="O1023" s="8" t="str">
        <f>+VLOOKUP(tblSalaries[[#This Row],[Years of Experience]],Categories!$A$14:$B$17,2)</f>
        <v>5-10 years</v>
      </c>
    </row>
    <row r="1024" spans="2:15" ht="15" customHeight="1" x14ac:dyDescent="0.25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s="8" t="str">
        <f>+VLOOKUP(tblSalaries[[#This Row],[clean Country]],tblCountries[#All],3,FALSE)</f>
        <v>South Asia</v>
      </c>
      <c r="M1024" t="s">
        <v>9</v>
      </c>
      <c r="N1024">
        <v>8</v>
      </c>
      <c r="O1024" s="8" t="str">
        <f>+VLOOKUP(tblSalaries[[#This Row],[Years of Experience]],Categories!$A$14:$B$17,2)</f>
        <v>5-10 years</v>
      </c>
    </row>
    <row r="1025" spans="2:15" ht="15" customHeight="1" x14ac:dyDescent="0.25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s="8" t="str">
        <f>+VLOOKUP(tblSalaries[[#This Row],[clean Country]],tblCountries[#All],3,FALSE)</f>
        <v>South Asia</v>
      </c>
      <c r="M1025" t="s">
        <v>18</v>
      </c>
      <c r="N1025">
        <v>7</v>
      </c>
      <c r="O1025" s="8" t="str">
        <f>+VLOOKUP(tblSalaries[[#This Row],[Years of Experience]],Categories!$A$14:$B$17,2)</f>
        <v>5-10 years</v>
      </c>
    </row>
    <row r="1026" spans="2:15" ht="15" customHeight="1" x14ac:dyDescent="0.25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s="8" t="str">
        <f>+VLOOKUP(tblSalaries[[#This Row],[clean Country]],tblCountries[#All],3,FALSE)</f>
        <v>South Asia</v>
      </c>
      <c r="M1026" t="s">
        <v>13</v>
      </c>
      <c r="N1026">
        <v>8</v>
      </c>
      <c r="O1026" s="8" t="str">
        <f>+VLOOKUP(tblSalaries[[#This Row],[Years of Experience]],Categories!$A$14:$B$17,2)</f>
        <v>5-10 years</v>
      </c>
    </row>
    <row r="1027" spans="2:15" ht="15" customHeight="1" x14ac:dyDescent="0.25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s="8" t="str">
        <f>+VLOOKUP(tblSalaries[[#This Row],[clean Country]],tblCountries[#All],3,FALSE)</f>
        <v>South Asia</v>
      </c>
      <c r="M1027" t="s">
        <v>13</v>
      </c>
      <c r="N1027">
        <v>4</v>
      </c>
      <c r="O1027" s="8" t="str">
        <f>+VLOOKUP(tblSalaries[[#This Row],[Years of Experience]],Categories!$A$14:$B$17,2)</f>
        <v>Under 5 years</v>
      </c>
    </row>
    <row r="1028" spans="2:15" ht="15" customHeight="1" x14ac:dyDescent="0.25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s="8" t="str">
        <f>+VLOOKUP(tblSalaries[[#This Row],[clean Country]],tblCountries[#All],3,FALSE)</f>
        <v>South Asia</v>
      </c>
      <c r="M1028" t="s">
        <v>25</v>
      </c>
      <c r="N1028">
        <v>5</v>
      </c>
      <c r="O1028" s="8" t="str">
        <f>+VLOOKUP(tblSalaries[[#This Row],[Years of Experience]],Categories!$A$14:$B$17,2)</f>
        <v>5-10 years</v>
      </c>
    </row>
    <row r="1029" spans="2:15" ht="15" customHeight="1" x14ac:dyDescent="0.25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s="8" t="str">
        <f>+VLOOKUP(tblSalaries[[#This Row],[clean Country]],tblCountries[#All],3,FALSE)</f>
        <v>South Asia</v>
      </c>
      <c r="M1029" t="s">
        <v>9</v>
      </c>
      <c r="N1029">
        <v>5</v>
      </c>
      <c r="O1029" s="8" t="str">
        <f>+VLOOKUP(tblSalaries[[#This Row],[Years of Experience]],Categories!$A$14:$B$17,2)</f>
        <v>5-10 years</v>
      </c>
    </row>
    <row r="1030" spans="2:15" ht="15" customHeight="1" x14ac:dyDescent="0.25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s="8" t="str">
        <f>+VLOOKUP(tblSalaries[[#This Row],[clean Country]],tblCountries[#All],3,FALSE)</f>
        <v>South Asia</v>
      </c>
      <c r="M1030" t="s">
        <v>18</v>
      </c>
      <c r="N1030">
        <v>15</v>
      </c>
      <c r="O1030" s="8" t="str">
        <f>+VLOOKUP(tblSalaries[[#This Row],[Years of Experience]],Categories!$A$14:$B$17,2)</f>
        <v>10-20 years</v>
      </c>
    </row>
    <row r="1031" spans="2:15" ht="15" customHeight="1" x14ac:dyDescent="0.25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s="8" t="str">
        <f>+VLOOKUP(tblSalaries[[#This Row],[clean Country]],tblCountries[#All],3,FALSE)</f>
        <v>Central Asia &amp; Middle East</v>
      </c>
      <c r="M1031" t="s">
        <v>9</v>
      </c>
      <c r="N1031">
        <v>6</v>
      </c>
      <c r="O1031" s="8" t="str">
        <f>+VLOOKUP(tblSalaries[[#This Row],[Years of Experience]],Categories!$A$14:$B$17,2)</f>
        <v>5-10 years</v>
      </c>
    </row>
    <row r="1032" spans="2:15" ht="15" customHeight="1" x14ac:dyDescent="0.25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s="8" t="str">
        <f>+VLOOKUP(tblSalaries[[#This Row],[clean Country]],tblCountries[#All],3,FALSE)</f>
        <v>Central Asia &amp; Middle East</v>
      </c>
      <c r="M1032" t="s">
        <v>9</v>
      </c>
      <c r="N1032">
        <v>3</v>
      </c>
      <c r="O1032" s="8" t="str">
        <f>+VLOOKUP(tblSalaries[[#This Row],[Years of Experience]],Categories!$A$14:$B$17,2)</f>
        <v>Under 5 years</v>
      </c>
    </row>
    <row r="1033" spans="2:15" ht="15" customHeight="1" x14ac:dyDescent="0.25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s="8" t="str">
        <f>+VLOOKUP(tblSalaries[[#This Row],[clean Country]],tblCountries[#All],3,FALSE)</f>
        <v>Europe</v>
      </c>
      <c r="M1033" t="s">
        <v>18</v>
      </c>
      <c r="N1033">
        <v>10</v>
      </c>
      <c r="O1033" s="8" t="str">
        <f>+VLOOKUP(tblSalaries[[#This Row],[Years of Experience]],Categories!$A$14:$B$17,2)</f>
        <v>10-20 years</v>
      </c>
    </row>
    <row r="1034" spans="2:15" ht="15" customHeight="1" x14ac:dyDescent="0.25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s="8" t="str">
        <f>+VLOOKUP(tblSalaries[[#This Row],[clean Country]],tblCountries[#All],3,FALSE)</f>
        <v>South Asia</v>
      </c>
      <c r="M1034" t="s">
        <v>18</v>
      </c>
      <c r="N1034">
        <v>2</v>
      </c>
      <c r="O1034" s="8" t="str">
        <f>+VLOOKUP(tblSalaries[[#This Row],[Years of Experience]],Categories!$A$14:$B$17,2)</f>
        <v>Under 5 years</v>
      </c>
    </row>
    <row r="1035" spans="2:15" ht="15" customHeight="1" x14ac:dyDescent="0.25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s="8" t="str">
        <f>+VLOOKUP(tblSalaries[[#This Row],[clean Country]],tblCountries[#All],3,FALSE)</f>
        <v>Europe</v>
      </c>
      <c r="M1035" t="s">
        <v>13</v>
      </c>
      <c r="N1035">
        <v>8</v>
      </c>
      <c r="O1035" s="8" t="str">
        <f>+VLOOKUP(tblSalaries[[#This Row],[Years of Experience]],Categories!$A$14:$B$17,2)</f>
        <v>5-10 years</v>
      </c>
    </row>
    <row r="1036" spans="2:15" ht="15" customHeight="1" x14ac:dyDescent="0.25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s="8" t="str">
        <f>+VLOOKUP(tblSalaries[[#This Row],[clean Country]],tblCountries[#All],3,FALSE)</f>
        <v>Oceania</v>
      </c>
      <c r="M1036" t="s">
        <v>9</v>
      </c>
      <c r="N1036">
        <v>4</v>
      </c>
      <c r="O1036" s="8" t="str">
        <f>+VLOOKUP(tblSalaries[[#This Row],[Years of Experience]],Categories!$A$14:$B$17,2)</f>
        <v>Under 5 years</v>
      </c>
    </row>
    <row r="1037" spans="2:15" ht="15" customHeight="1" x14ac:dyDescent="0.25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s="8" t="str">
        <f>+VLOOKUP(tblSalaries[[#This Row],[clean Country]],tblCountries[#All],3,FALSE)</f>
        <v>Europe</v>
      </c>
      <c r="M1037" t="s">
        <v>13</v>
      </c>
      <c r="N1037">
        <v>16</v>
      </c>
      <c r="O1037" s="8" t="str">
        <f>+VLOOKUP(tblSalaries[[#This Row],[Years of Experience]],Categories!$A$14:$B$17,2)</f>
        <v>10-20 years</v>
      </c>
    </row>
    <row r="1038" spans="2:15" ht="15" customHeight="1" x14ac:dyDescent="0.25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s="8" t="str">
        <f>+VLOOKUP(tblSalaries[[#This Row],[clean Country]],tblCountries[#All],3,FALSE)</f>
        <v>South Asia</v>
      </c>
      <c r="M1038" t="s">
        <v>18</v>
      </c>
      <c r="N1038">
        <v>8</v>
      </c>
      <c r="O1038" s="8" t="str">
        <f>+VLOOKUP(tblSalaries[[#This Row],[Years of Experience]],Categories!$A$14:$B$17,2)</f>
        <v>5-10 years</v>
      </c>
    </row>
    <row r="1039" spans="2:15" ht="15" customHeight="1" x14ac:dyDescent="0.25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s="8" t="str">
        <f>+VLOOKUP(tblSalaries[[#This Row],[clean Country]],tblCountries[#All],3,FALSE)</f>
        <v>Africa</v>
      </c>
      <c r="M1039" t="s">
        <v>18</v>
      </c>
      <c r="N1039">
        <v>20</v>
      </c>
      <c r="O1039" s="8" t="str">
        <f>+VLOOKUP(tblSalaries[[#This Row],[Years of Experience]],Categories!$A$14:$B$17,2)</f>
        <v>Over 20 years</v>
      </c>
    </row>
    <row r="1040" spans="2:15" ht="15" customHeight="1" x14ac:dyDescent="0.25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s="8" t="str">
        <f>+VLOOKUP(tblSalaries[[#This Row],[clean Country]],tblCountries[#All],3,FALSE)</f>
        <v>Africa</v>
      </c>
      <c r="M1040" t="s">
        <v>9</v>
      </c>
      <c r="N1040">
        <v>10</v>
      </c>
      <c r="O1040" s="8" t="str">
        <f>+VLOOKUP(tblSalaries[[#This Row],[Years of Experience]],Categories!$A$14:$B$17,2)</f>
        <v>10-20 years</v>
      </c>
    </row>
    <row r="1041" spans="2:15" ht="15" customHeight="1" x14ac:dyDescent="0.25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s="8" t="str">
        <f>+VLOOKUP(tblSalaries[[#This Row],[clean Country]],tblCountries[#All],3,FALSE)</f>
        <v>South Asia</v>
      </c>
      <c r="M1041" t="s">
        <v>13</v>
      </c>
      <c r="N1041">
        <v>5</v>
      </c>
      <c r="O1041" s="8" t="str">
        <f>+VLOOKUP(tblSalaries[[#This Row],[Years of Experience]],Categories!$A$14:$B$17,2)</f>
        <v>5-10 years</v>
      </c>
    </row>
    <row r="1042" spans="2:15" ht="15" customHeight="1" x14ac:dyDescent="0.25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s="8" t="str">
        <f>+VLOOKUP(tblSalaries[[#This Row],[clean Country]],tblCountries[#All],3,FALSE)</f>
        <v>Europe</v>
      </c>
      <c r="M1042" t="s">
        <v>18</v>
      </c>
      <c r="N1042">
        <v>16</v>
      </c>
      <c r="O1042" s="8" t="str">
        <f>+VLOOKUP(tblSalaries[[#This Row],[Years of Experience]],Categories!$A$14:$B$17,2)</f>
        <v>10-20 years</v>
      </c>
    </row>
    <row r="1043" spans="2:15" ht="15" customHeight="1" x14ac:dyDescent="0.25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s="8" t="str">
        <f>+VLOOKUP(tblSalaries[[#This Row],[clean Country]],tblCountries[#All],3,FALSE)</f>
        <v>South Asia</v>
      </c>
      <c r="M1043" t="s">
        <v>18</v>
      </c>
      <c r="N1043">
        <v>7</v>
      </c>
      <c r="O1043" s="8" t="str">
        <f>+VLOOKUP(tblSalaries[[#This Row],[Years of Experience]],Categories!$A$14:$B$17,2)</f>
        <v>5-10 years</v>
      </c>
    </row>
    <row r="1044" spans="2:15" ht="15" customHeight="1" x14ac:dyDescent="0.25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s="8" t="str">
        <f>+VLOOKUP(tblSalaries[[#This Row],[clean Country]],tblCountries[#All],3,FALSE)</f>
        <v>Europe</v>
      </c>
      <c r="M1044" t="s">
        <v>9</v>
      </c>
      <c r="N1044">
        <v>7</v>
      </c>
      <c r="O1044" s="8" t="str">
        <f>+VLOOKUP(tblSalaries[[#This Row],[Years of Experience]],Categories!$A$14:$B$17,2)</f>
        <v>5-10 years</v>
      </c>
    </row>
    <row r="1045" spans="2:15" ht="15" customHeight="1" x14ac:dyDescent="0.25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s="8" t="str">
        <f>+VLOOKUP(tblSalaries[[#This Row],[clean Country]],tblCountries[#All],3,FALSE)</f>
        <v>South Asia</v>
      </c>
      <c r="M1045" t="s">
        <v>18</v>
      </c>
      <c r="N1045">
        <v>5</v>
      </c>
      <c r="O1045" s="8" t="str">
        <f>+VLOOKUP(tblSalaries[[#This Row],[Years of Experience]],Categories!$A$14:$B$17,2)</f>
        <v>5-10 years</v>
      </c>
    </row>
    <row r="1046" spans="2:15" ht="15" customHeight="1" x14ac:dyDescent="0.25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s="8" t="str">
        <f>+VLOOKUP(tblSalaries[[#This Row],[clean Country]],tblCountries[#All],3,FALSE)</f>
        <v>South Asia</v>
      </c>
      <c r="M1046" t="s">
        <v>9</v>
      </c>
      <c r="N1046">
        <v>3</v>
      </c>
      <c r="O1046" s="8" t="str">
        <f>+VLOOKUP(tblSalaries[[#This Row],[Years of Experience]],Categories!$A$14:$B$17,2)</f>
        <v>Under 5 years</v>
      </c>
    </row>
    <row r="1047" spans="2:15" ht="15" customHeight="1" x14ac:dyDescent="0.25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s="8" t="str">
        <f>+VLOOKUP(tblSalaries[[#This Row],[clean Country]],tblCountries[#All],3,FALSE)</f>
        <v>South Asia</v>
      </c>
      <c r="M1047" t="s">
        <v>13</v>
      </c>
      <c r="N1047">
        <v>8</v>
      </c>
      <c r="O1047" s="8" t="str">
        <f>+VLOOKUP(tblSalaries[[#This Row],[Years of Experience]],Categories!$A$14:$B$17,2)</f>
        <v>5-10 years</v>
      </c>
    </row>
    <row r="1048" spans="2:15" ht="15" customHeight="1" x14ac:dyDescent="0.25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s="8" t="str">
        <f>+VLOOKUP(tblSalaries[[#This Row],[clean Country]],tblCountries[#All],3,FALSE)</f>
        <v>South Asia</v>
      </c>
      <c r="M1048" t="s">
        <v>9</v>
      </c>
      <c r="N1048">
        <v>7</v>
      </c>
      <c r="O1048" s="8" t="str">
        <f>+VLOOKUP(tblSalaries[[#This Row],[Years of Experience]],Categories!$A$14:$B$17,2)</f>
        <v>5-10 years</v>
      </c>
    </row>
    <row r="1049" spans="2:15" ht="15" customHeight="1" x14ac:dyDescent="0.25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s="8" t="str">
        <f>+VLOOKUP(tblSalaries[[#This Row],[clean Country]],tblCountries[#All],3,FALSE)</f>
        <v>South Asia</v>
      </c>
      <c r="M1049" t="s">
        <v>18</v>
      </c>
      <c r="N1049">
        <v>1</v>
      </c>
      <c r="O1049" s="8" t="str">
        <f>+VLOOKUP(tblSalaries[[#This Row],[Years of Experience]],Categories!$A$14:$B$17,2)</f>
        <v>Under 5 years</v>
      </c>
    </row>
    <row r="1050" spans="2:15" ht="15" customHeight="1" x14ac:dyDescent="0.25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s="8" t="str">
        <f>+VLOOKUP(tblSalaries[[#This Row],[clean Country]],tblCountries[#All],3,FALSE)</f>
        <v>South Asia</v>
      </c>
      <c r="M1050" t="s">
        <v>25</v>
      </c>
      <c r="N1050">
        <v>26</v>
      </c>
      <c r="O1050" s="8" t="str">
        <f>+VLOOKUP(tblSalaries[[#This Row],[Years of Experience]],Categories!$A$14:$B$17,2)</f>
        <v>Over 20 years</v>
      </c>
    </row>
    <row r="1051" spans="2:15" ht="15" customHeight="1" x14ac:dyDescent="0.25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s="8" t="str">
        <f>+VLOOKUP(tblSalaries[[#This Row],[clean Country]],tblCountries[#All],3,FALSE)</f>
        <v>South Asia</v>
      </c>
      <c r="M1051" t="s">
        <v>13</v>
      </c>
      <c r="N1051">
        <v>9</v>
      </c>
      <c r="O1051" s="8" t="str">
        <f>+VLOOKUP(tblSalaries[[#This Row],[Years of Experience]],Categories!$A$14:$B$17,2)</f>
        <v>5-10 years</v>
      </c>
    </row>
    <row r="1052" spans="2:15" ht="15" customHeight="1" x14ac:dyDescent="0.25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s="8" t="str">
        <f>+VLOOKUP(tblSalaries[[#This Row],[clean Country]],tblCountries[#All],3,FALSE)</f>
        <v>Europe</v>
      </c>
      <c r="M1052" t="s">
        <v>13</v>
      </c>
      <c r="N1052">
        <v>0</v>
      </c>
      <c r="O1052" s="8" t="str">
        <f>+VLOOKUP(tblSalaries[[#This Row],[Years of Experience]],Categories!$A$14:$B$17,2)</f>
        <v>Under 5 years</v>
      </c>
    </row>
    <row r="1053" spans="2:15" ht="15" customHeight="1" x14ac:dyDescent="0.25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s="8" t="str">
        <f>+VLOOKUP(tblSalaries[[#This Row],[clean Country]],tblCountries[#All],3,FALSE)</f>
        <v>South Asia</v>
      </c>
      <c r="M1053" t="s">
        <v>13</v>
      </c>
      <c r="N1053">
        <v>5</v>
      </c>
      <c r="O1053" s="8" t="str">
        <f>+VLOOKUP(tblSalaries[[#This Row],[Years of Experience]],Categories!$A$14:$B$17,2)</f>
        <v>5-10 years</v>
      </c>
    </row>
    <row r="1054" spans="2:15" ht="15" customHeight="1" x14ac:dyDescent="0.25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s="8" t="str">
        <f>+VLOOKUP(tblSalaries[[#This Row],[clean Country]],tblCountries[#All],3,FALSE)</f>
        <v>South Asia</v>
      </c>
      <c r="M1054" t="s">
        <v>25</v>
      </c>
      <c r="N1054">
        <v>10</v>
      </c>
      <c r="O1054" s="8" t="str">
        <f>+VLOOKUP(tblSalaries[[#This Row],[Years of Experience]],Categories!$A$14:$B$17,2)</f>
        <v>10-20 years</v>
      </c>
    </row>
    <row r="1055" spans="2:15" ht="15" customHeight="1" x14ac:dyDescent="0.25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s="8" t="str">
        <f>+VLOOKUP(tblSalaries[[#This Row],[clean Country]],tblCountries[#All],3,FALSE)</f>
        <v>Europe</v>
      </c>
      <c r="M1055" t="s">
        <v>18</v>
      </c>
      <c r="N1055">
        <v>12</v>
      </c>
      <c r="O1055" s="8" t="str">
        <f>+VLOOKUP(tblSalaries[[#This Row],[Years of Experience]],Categories!$A$14:$B$17,2)</f>
        <v>10-20 years</v>
      </c>
    </row>
    <row r="1056" spans="2:15" ht="15" customHeight="1" x14ac:dyDescent="0.25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s="8" t="str">
        <f>+VLOOKUP(tblSalaries[[#This Row],[clean Country]],tblCountries[#All],3,FALSE)</f>
        <v>South Asia</v>
      </c>
      <c r="M1056" t="s">
        <v>9</v>
      </c>
      <c r="N1056">
        <v>6</v>
      </c>
      <c r="O1056" s="8" t="str">
        <f>+VLOOKUP(tblSalaries[[#This Row],[Years of Experience]],Categories!$A$14:$B$17,2)</f>
        <v>5-10 years</v>
      </c>
    </row>
    <row r="1057" spans="2:15" ht="15" customHeight="1" x14ac:dyDescent="0.25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s="8" t="str">
        <f>+VLOOKUP(tblSalaries[[#This Row],[clean Country]],tblCountries[#All],3,FALSE)</f>
        <v>South Asia</v>
      </c>
      <c r="M1057" t="s">
        <v>13</v>
      </c>
      <c r="N1057">
        <v>3.5</v>
      </c>
      <c r="O1057" s="8" t="str">
        <f>+VLOOKUP(tblSalaries[[#This Row],[Years of Experience]],Categories!$A$14:$B$17,2)</f>
        <v>Under 5 years</v>
      </c>
    </row>
    <row r="1058" spans="2:15" ht="15" customHeight="1" x14ac:dyDescent="0.25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s="8" t="str">
        <f>+VLOOKUP(tblSalaries[[#This Row],[clean Country]],tblCountries[#All],3,FALSE)</f>
        <v>Europe</v>
      </c>
      <c r="M1058" t="s">
        <v>13</v>
      </c>
      <c r="N1058">
        <v>15</v>
      </c>
      <c r="O1058" s="8" t="str">
        <f>+VLOOKUP(tblSalaries[[#This Row],[Years of Experience]],Categories!$A$14:$B$17,2)</f>
        <v>10-20 years</v>
      </c>
    </row>
    <row r="1059" spans="2:15" ht="15" customHeight="1" x14ac:dyDescent="0.25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s="8" t="str">
        <f>+VLOOKUP(tblSalaries[[#This Row],[clean Country]],tblCountries[#All],3,FALSE)</f>
        <v>South Asia</v>
      </c>
      <c r="M1059" t="s">
        <v>13</v>
      </c>
      <c r="N1059">
        <v>10</v>
      </c>
      <c r="O1059" s="8" t="str">
        <f>+VLOOKUP(tblSalaries[[#This Row],[Years of Experience]],Categories!$A$14:$B$17,2)</f>
        <v>10-20 years</v>
      </c>
    </row>
    <row r="1060" spans="2:15" ht="15" customHeight="1" x14ac:dyDescent="0.25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s="8" t="str">
        <f>+VLOOKUP(tblSalaries[[#This Row],[clean Country]],tblCountries[#All],3,FALSE)</f>
        <v>South Asia</v>
      </c>
      <c r="M1060" t="s">
        <v>9</v>
      </c>
      <c r="N1060">
        <v>9</v>
      </c>
      <c r="O1060" s="8" t="str">
        <f>+VLOOKUP(tblSalaries[[#This Row],[Years of Experience]],Categories!$A$14:$B$17,2)</f>
        <v>5-10 years</v>
      </c>
    </row>
    <row r="1061" spans="2:15" ht="15" customHeight="1" x14ac:dyDescent="0.25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s="8" t="str">
        <f>+VLOOKUP(tblSalaries[[#This Row],[clean Country]],tblCountries[#All],3,FALSE)</f>
        <v>South Asia</v>
      </c>
      <c r="M1061" t="s">
        <v>9</v>
      </c>
      <c r="N1061">
        <v>4</v>
      </c>
      <c r="O1061" s="8" t="str">
        <f>+VLOOKUP(tblSalaries[[#This Row],[Years of Experience]],Categories!$A$14:$B$17,2)</f>
        <v>Under 5 years</v>
      </c>
    </row>
    <row r="1062" spans="2:15" ht="15" customHeight="1" x14ac:dyDescent="0.25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s="8" t="str">
        <f>+VLOOKUP(tblSalaries[[#This Row],[clean Country]],tblCountries[#All],3,FALSE)</f>
        <v>Europe</v>
      </c>
      <c r="M1062" t="s">
        <v>9</v>
      </c>
      <c r="N1062">
        <v>1</v>
      </c>
      <c r="O1062" s="8" t="str">
        <f>+VLOOKUP(tblSalaries[[#This Row],[Years of Experience]],Categories!$A$14:$B$17,2)</f>
        <v>Under 5 years</v>
      </c>
    </row>
    <row r="1063" spans="2:15" ht="15" customHeight="1" x14ac:dyDescent="0.25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s="8" t="str">
        <f>+VLOOKUP(tblSalaries[[#This Row],[clean Country]],tblCountries[#All],3,FALSE)</f>
        <v>South Asia</v>
      </c>
      <c r="M1063" t="s">
        <v>9</v>
      </c>
      <c r="N1063">
        <v>8</v>
      </c>
      <c r="O1063" s="8" t="str">
        <f>+VLOOKUP(tblSalaries[[#This Row],[Years of Experience]],Categories!$A$14:$B$17,2)</f>
        <v>5-10 years</v>
      </c>
    </row>
    <row r="1064" spans="2:15" ht="15" customHeight="1" x14ac:dyDescent="0.25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s="8" t="str">
        <f>+VLOOKUP(tblSalaries[[#This Row],[clean Country]],tblCountries[#All],3,FALSE)</f>
        <v>Europe</v>
      </c>
      <c r="M1064" t="s">
        <v>9</v>
      </c>
      <c r="N1064">
        <v>10</v>
      </c>
      <c r="O1064" s="8" t="str">
        <f>+VLOOKUP(tblSalaries[[#This Row],[Years of Experience]],Categories!$A$14:$B$17,2)</f>
        <v>10-20 years</v>
      </c>
    </row>
    <row r="1065" spans="2:15" ht="15" customHeight="1" x14ac:dyDescent="0.25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s="8" t="str">
        <f>+VLOOKUP(tblSalaries[[#This Row],[clean Country]],tblCountries[#All],3,FALSE)</f>
        <v>Europe</v>
      </c>
      <c r="M1065" t="s">
        <v>18</v>
      </c>
      <c r="N1065">
        <v>1</v>
      </c>
      <c r="O1065" s="8" t="str">
        <f>+VLOOKUP(tblSalaries[[#This Row],[Years of Experience]],Categories!$A$14:$B$17,2)</f>
        <v>Under 5 years</v>
      </c>
    </row>
    <row r="1066" spans="2:15" ht="15" customHeight="1" x14ac:dyDescent="0.25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s="8" t="str">
        <f>+VLOOKUP(tblSalaries[[#This Row],[clean Country]],tblCountries[#All],3,FALSE)</f>
        <v>Europe</v>
      </c>
      <c r="M1066" t="s">
        <v>18</v>
      </c>
      <c r="N1066">
        <v>22</v>
      </c>
      <c r="O1066" s="8" t="str">
        <f>+VLOOKUP(tblSalaries[[#This Row],[Years of Experience]],Categories!$A$14:$B$17,2)</f>
        <v>Over 20 years</v>
      </c>
    </row>
    <row r="1067" spans="2:15" ht="15" customHeight="1" x14ac:dyDescent="0.25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s="8" t="str">
        <f>+VLOOKUP(tblSalaries[[#This Row],[clean Country]],tblCountries[#All],3,FALSE)</f>
        <v>South Asia</v>
      </c>
      <c r="M1067" t="s">
        <v>18</v>
      </c>
      <c r="N1067">
        <v>30</v>
      </c>
      <c r="O1067" s="8" t="str">
        <f>+VLOOKUP(tblSalaries[[#This Row],[Years of Experience]],Categories!$A$14:$B$17,2)</f>
        <v>Over 20 years</v>
      </c>
    </row>
    <row r="1068" spans="2:15" ht="15" customHeight="1" x14ac:dyDescent="0.25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s="8" t="str">
        <f>+VLOOKUP(tblSalaries[[#This Row],[clean Country]],tblCountries[#All],3,FALSE)</f>
        <v>South Asia</v>
      </c>
      <c r="M1068" t="s">
        <v>18</v>
      </c>
      <c r="N1068">
        <v>3</v>
      </c>
      <c r="O1068" s="8" t="str">
        <f>+VLOOKUP(tblSalaries[[#This Row],[Years of Experience]],Categories!$A$14:$B$17,2)</f>
        <v>Under 5 years</v>
      </c>
    </row>
    <row r="1069" spans="2:15" ht="15" customHeight="1" x14ac:dyDescent="0.25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s="8" t="str">
        <f>+VLOOKUP(tblSalaries[[#This Row],[clean Country]],tblCountries[#All],3,FALSE)</f>
        <v>South Asia</v>
      </c>
      <c r="M1069" t="s">
        <v>18</v>
      </c>
      <c r="N1069">
        <v>3</v>
      </c>
      <c r="O1069" s="8" t="str">
        <f>+VLOOKUP(tblSalaries[[#This Row],[Years of Experience]],Categories!$A$14:$B$17,2)</f>
        <v>Under 5 years</v>
      </c>
    </row>
    <row r="1070" spans="2:15" ht="15" customHeight="1" x14ac:dyDescent="0.25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s="8" t="str">
        <f>+VLOOKUP(tblSalaries[[#This Row],[clean Country]],tblCountries[#All],3,FALSE)</f>
        <v>South Asia</v>
      </c>
      <c r="M1070" t="s">
        <v>9</v>
      </c>
      <c r="N1070">
        <v>10</v>
      </c>
      <c r="O1070" s="8" t="str">
        <f>+VLOOKUP(tblSalaries[[#This Row],[Years of Experience]],Categories!$A$14:$B$17,2)</f>
        <v>10-20 years</v>
      </c>
    </row>
    <row r="1071" spans="2:15" ht="15" customHeight="1" x14ac:dyDescent="0.25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s="8" t="str">
        <f>+VLOOKUP(tblSalaries[[#This Row],[clean Country]],tblCountries[#All],3,FALSE)</f>
        <v>Europe</v>
      </c>
      <c r="M1071" t="s">
        <v>18</v>
      </c>
      <c r="N1071">
        <v>25</v>
      </c>
      <c r="O1071" s="8" t="str">
        <f>+VLOOKUP(tblSalaries[[#This Row],[Years of Experience]],Categories!$A$14:$B$17,2)</f>
        <v>Over 20 years</v>
      </c>
    </row>
    <row r="1072" spans="2:15" ht="15" customHeight="1" x14ac:dyDescent="0.25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s="8" t="str">
        <f>+VLOOKUP(tblSalaries[[#This Row],[clean Country]],tblCountries[#All],3,FALSE)</f>
        <v>Europe</v>
      </c>
      <c r="M1072" t="s">
        <v>13</v>
      </c>
      <c r="N1072">
        <v>5</v>
      </c>
      <c r="O1072" s="8" t="str">
        <f>+VLOOKUP(tblSalaries[[#This Row],[Years of Experience]],Categories!$A$14:$B$17,2)</f>
        <v>5-10 years</v>
      </c>
    </row>
    <row r="1073" spans="2:15" ht="15" customHeight="1" x14ac:dyDescent="0.25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s="8" t="str">
        <f>+VLOOKUP(tblSalaries[[#This Row],[clean Country]],tblCountries[#All],3,FALSE)</f>
        <v>South Asia</v>
      </c>
      <c r="M1073" t="s">
        <v>9</v>
      </c>
      <c r="N1073">
        <v>7</v>
      </c>
      <c r="O1073" s="8" t="str">
        <f>+VLOOKUP(tblSalaries[[#This Row],[Years of Experience]],Categories!$A$14:$B$17,2)</f>
        <v>5-10 years</v>
      </c>
    </row>
    <row r="1074" spans="2:15" ht="15" customHeight="1" x14ac:dyDescent="0.25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s="8" t="str">
        <f>+VLOOKUP(tblSalaries[[#This Row],[clean Country]],tblCountries[#All],3,FALSE)</f>
        <v>South Asia</v>
      </c>
      <c r="M1074" t="s">
        <v>18</v>
      </c>
      <c r="N1074">
        <v>23</v>
      </c>
      <c r="O1074" s="8" t="str">
        <f>+VLOOKUP(tblSalaries[[#This Row],[Years of Experience]],Categories!$A$14:$B$17,2)</f>
        <v>Over 20 years</v>
      </c>
    </row>
    <row r="1075" spans="2:15" ht="15" customHeight="1" x14ac:dyDescent="0.25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s="8" t="str">
        <f>+VLOOKUP(tblSalaries[[#This Row],[clean Country]],tblCountries[#All],3,FALSE)</f>
        <v>Europe</v>
      </c>
      <c r="M1075" t="s">
        <v>9</v>
      </c>
      <c r="N1075">
        <v>3</v>
      </c>
      <c r="O1075" s="8" t="str">
        <f>+VLOOKUP(tblSalaries[[#This Row],[Years of Experience]],Categories!$A$14:$B$17,2)</f>
        <v>Under 5 years</v>
      </c>
    </row>
    <row r="1076" spans="2:15" ht="15" customHeight="1" x14ac:dyDescent="0.25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s="8" t="str">
        <f>+VLOOKUP(tblSalaries[[#This Row],[clean Country]],tblCountries[#All],3,FALSE)</f>
        <v>Europe</v>
      </c>
      <c r="M1076" t="s">
        <v>9</v>
      </c>
      <c r="N1076">
        <v>4</v>
      </c>
      <c r="O1076" s="8" t="str">
        <f>+VLOOKUP(tblSalaries[[#This Row],[Years of Experience]],Categories!$A$14:$B$17,2)</f>
        <v>Under 5 years</v>
      </c>
    </row>
    <row r="1077" spans="2:15" ht="15" customHeight="1" x14ac:dyDescent="0.25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s="8" t="str">
        <f>+VLOOKUP(tblSalaries[[#This Row],[clean Country]],tblCountries[#All],3,FALSE)</f>
        <v>Europe</v>
      </c>
      <c r="M1077" t="s">
        <v>18</v>
      </c>
      <c r="N1077">
        <v>10</v>
      </c>
      <c r="O1077" s="8" t="str">
        <f>+VLOOKUP(tblSalaries[[#This Row],[Years of Experience]],Categories!$A$14:$B$17,2)</f>
        <v>10-20 years</v>
      </c>
    </row>
    <row r="1078" spans="2:15" ht="15" customHeight="1" x14ac:dyDescent="0.25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s="8" t="str">
        <f>+VLOOKUP(tblSalaries[[#This Row],[clean Country]],tblCountries[#All],3,FALSE)</f>
        <v>South Asia</v>
      </c>
      <c r="M1078" t="s">
        <v>13</v>
      </c>
      <c r="N1078">
        <v>20</v>
      </c>
      <c r="O1078" s="8" t="str">
        <f>+VLOOKUP(tblSalaries[[#This Row],[Years of Experience]],Categories!$A$14:$B$17,2)</f>
        <v>Over 20 years</v>
      </c>
    </row>
    <row r="1079" spans="2:15" ht="15" customHeight="1" x14ac:dyDescent="0.25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s="8" t="str">
        <f>+VLOOKUP(tblSalaries[[#This Row],[clean Country]],tblCountries[#All],3,FALSE)</f>
        <v>Europe</v>
      </c>
      <c r="M1079" t="s">
        <v>9</v>
      </c>
      <c r="N1079">
        <v>11</v>
      </c>
      <c r="O1079" s="8" t="str">
        <f>+VLOOKUP(tblSalaries[[#This Row],[Years of Experience]],Categories!$A$14:$B$17,2)</f>
        <v>10-20 years</v>
      </c>
    </row>
    <row r="1080" spans="2:15" ht="15" customHeight="1" x14ac:dyDescent="0.25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s="8" t="str">
        <f>+VLOOKUP(tblSalaries[[#This Row],[clean Country]],tblCountries[#All],3,FALSE)</f>
        <v>Europe</v>
      </c>
      <c r="M1080" t="s">
        <v>13</v>
      </c>
      <c r="N1080">
        <v>10</v>
      </c>
      <c r="O1080" s="8" t="str">
        <f>+VLOOKUP(tblSalaries[[#This Row],[Years of Experience]],Categories!$A$14:$B$17,2)</f>
        <v>10-20 years</v>
      </c>
    </row>
    <row r="1081" spans="2:15" ht="15" customHeight="1" x14ac:dyDescent="0.25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s="8" t="str">
        <f>+VLOOKUP(tblSalaries[[#This Row],[clean Country]],tblCountries[#All],3,FALSE)</f>
        <v>Europe</v>
      </c>
      <c r="M1081" t="s">
        <v>13</v>
      </c>
      <c r="N1081">
        <v>8</v>
      </c>
      <c r="O1081" s="8" t="str">
        <f>+VLOOKUP(tblSalaries[[#This Row],[Years of Experience]],Categories!$A$14:$B$17,2)</f>
        <v>5-10 years</v>
      </c>
    </row>
    <row r="1082" spans="2:15" ht="15" customHeight="1" x14ac:dyDescent="0.25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s="8" t="str">
        <f>+VLOOKUP(tblSalaries[[#This Row],[clean Country]],tblCountries[#All],3,FALSE)</f>
        <v>Europe</v>
      </c>
      <c r="M1082" t="s">
        <v>18</v>
      </c>
      <c r="N1082">
        <v>14</v>
      </c>
      <c r="O1082" s="8" t="str">
        <f>+VLOOKUP(tblSalaries[[#This Row],[Years of Experience]],Categories!$A$14:$B$17,2)</f>
        <v>10-20 years</v>
      </c>
    </row>
    <row r="1083" spans="2:15" ht="15" customHeight="1" x14ac:dyDescent="0.25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s="8" t="str">
        <f>+VLOOKUP(tblSalaries[[#This Row],[clean Country]],tblCountries[#All],3,FALSE)</f>
        <v>Europe</v>
      </c>
      <c r="M1083" t="s">
        <v>13</v>
      </c>
      <c r="N1083">
        <v>3</v>
      </c>
      <c r="O1083" s="8" t="str">
        <f>+VLOOKUP(tblSalaries[[#This Row],[Years of Experience]],Categories!$A$14:$B$17,2)</f>
        <v>Under 5 years</v>
      </c>
    </row>
    <row r="1084" spans="2:15" ht="15" customHeight="1" x14ac:dyDescent="0.25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s="8" t="str">
        <f>+VLOOKUP(tblSalaries[[#This Row],[clean Country]],tblCountries[#All],3,FALSE)</f>
        <v>South Asia</v>
      </c>
      <c r="M1084" t="s">
        <v>9</v>
      </c>
      <c r="N1084">
        <v>4</v>
      </c>
      <c r="O1084" s="8" t="str">
        <f>+VLOOKUP(tblSalaries[[#This Row],[Years of Experience]],Categories!$A$14:$B$17,2)</f>
        <v>Under 5 years</v>
      </c>
    </row>
    <row r="1085" spans="2:15" ht="15" customHeight="1" x14ac:dyDescent="0.25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s="8" t="str">
        <f>+VLOOKUP(tblSalaries[[#This Row],[clean Country]],tblCountries[#All],3,FALSE)</f>
        <v>Europe</v>
      </c>
      <c r="M1085" t="s">
        <v>25</v>
      </c>
      <c r="N1085">
        <v>20</v>
      </c>
      <c r="O1085" s="8" t="str">
        <f>+VLOOKUP(tblSalaries[[#This Row],[Years of Experience]],Categories!$A$14:$B$17,2)</f>
        <v>Over 20 years</v>
      </c>
    </row>
    <row r="1086" spans="2:15" ht="15" customHeight="1" x14ac:dyDescent="0.25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s="8" t="str">
        <f>+VLOOKUP(tblSalaries[[#This Row],[clean Country]],tblCountries[#All],3,FALSE)</f>
        <v>Europe</v>
      </c>
      <c r="M1086" t="s">
        <v>25</v>
      </c>
      <c r="N1086">
        <v>15</v>
      </c>
      <c r="O1086" s="8" t="str">
        <f>+VLOOKUP(tblSalaries[[#This Row],[Years of Experience]],Categories!$A$14:$B$17,2)</f>
        <v>10-20 years</v>
      </c>
    </row>
    <row r="1087" spans="2:15" ht="15" customHeight="1" x14ac:dyDescent="0.25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s="8" t="str">
        <f>+VLOOKUP(tblSalaries[[#This Row],[clean Country]],tblCountries[#All],3,FALSE)</f>
        <v>Europe</v>
      </c>
      <c r="M1087" t="s">
        <v>18</v>
      </c>
      <c r="N1087">
        <v>10</v>
      </c>
      <c r="O1087" s="8" t="str">
        <f>+VLOOKUP(tblSalaries[[#This Row],[Years of Experience]],Categories!$A$14:$B$17,2)</f>
        <v>10-20 years</v>
      </c>
    </row>
    <row r="1088" spans="2:15" ht="15" customHeight="1" x14ac:dyDescent="0.25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s="8" t="str">
        <f>+VLOOKUP(tblSalaries[[#This Row],[clean Country]],tblCountries[#All],3,FALSE)</f>
        <v>South Asia</v>
      </c>
      <c r="M1088" t="s">
        <v>18</v>
      </c>
      <c r="N1088">
        <v>5</v>
      </c>
      <c r="O1088" s="8" t="str">
        <f>+VLOOKUP(tblSalaries[[#This Row],[Years of Experience]],Categories!$A$14:$B$17,2)</f>
        <v>5-10 years</v>
      </c>
    </row>
    <row r="1089" spans="2:15" ht="15" customHeight="1" x14ac:dyDescent="0.25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s="8" t="str">
        <f>+VLOOKUP(tblSalaries[[#This Row],[clean Country]],tblCountries[#All],3,FALSE)</f>
        <v>Europe</v>
      </c>
      <c r="M1089" t="s">
        <v>18</v>
      </c>
      <c r="N1089">
        <v>6</v>
      </c>
      <c r="O1089" s="8" t="str">
        <f>+VLOOKUP(tblSalaries[[#This Row],[Years of Experience]],Categories!$A$14:$B$17,2)</f>
        <v>5-10 years</v>
      </c>
    </row>
    <row r="1090" spans="2:15" ht="15" customHeight="1" x14ac:dyDescent="0.25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s="8" t="str">
        <f>+VLOOKUP(tblSalaries[[#This Row],[clean Country]],tblCountries[#All],3,FALSE)</f>
        <v>South Asia</v>
      </c>
      <c r="M1090" t="s">
        <v>13</v>
      </c>
      <c r="N1090">
        <v>3</v>
      </c>
      <c r="O1090" s="8" t="str">
        <f>+VLOOKUP(tblSalaries[[#This Row],[Years of Experience]],Categories!$A$14:$B$17,2)</f>
        <v>Under 5 years</v>
      </c>
    </row>
    <row r="1091" spans="2:15" ht="15" customHeight="1" x14ac:dyDescent="0.25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s="8" t="str">
        <f>+VLOOKUP(tblSalaries[[#This Row],[clean Country]],tblCountries[#All],3,FALSE)</f>
        <v>South Asia</v>
      </c>
      <c r="M1091" t="s">
        <v>18</v>
      </c>
      <c r="N1091">
        <v>8</v>
      </c>
      <c r="O1091" s="8" t="str">
        <f>+VLOOKUP(tblSalaries[[#This Row],[Years of Experience]],Categories!$A$14:$B$17,2)</f>
        <v>5-10 years</v>
      </c>
    </row>
    <row r="1092" spans="2:15" ht="15" customHeight="1" x14ac:dyDescent="0.25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s="8" t="str">
        <f>+VLOOKUP(tblSalaries[[#This Row],[clean Country]],tblCountries[#All],3,FALSE)</f>
        <v>South Asia</v>
      </c>
      <c r="M1092" t="s">
        <v>9</v>
      </c>
      <c r="N1092">
        <v>5</v>
      </c>
      <c r="O1092" s="8" t="str">
        <f>+VLOOKUP(tblSalaries[[#This Row],[Years of Experience]],Categories!$A$14:$B$17,2)</f>
        <v>5-10 years</v>
      </c>
    </row>
    <row r="1093" spans="2:15" ht="15" customHeight="1" x14ac:dyDescent="0.25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s="8" t="str">
        <f>+VLOOKUP(tblSalaries[[#This Row],[clean Country]],tblCountries[#All],3,FALSE)</f>
        <v>Europe</v>
      </c>
      <c r="M1093" t="s">
        <v>18</v>
      </c>
      <c r="N1093">
        <v>10</v>
      </c>
      <c r="O1093" s="8" t="str">
        <f>+VLOOKUP(tblSalaries[[#This Row],[Years of Experience]],Categories!$A$14:$B$17,2)</f>
        <v>10-20 years</v>
      </c>
    </row>
    <row r="1094" spans="2:15" ht="15" customHeight="1" x14ac:dyDescent="0.25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s="8" t="str">
        <f>+VLOOKUP(tblSalaries[[#This Row],[clean Country]],tblCountries[#All],3,FALSE)</f>
        <v>Africa</v>
      </c>
      <c r="M1094" t="s">
        <v>13</v>
      </c>
      <c r="N1094">
        <v>15</v>
      </c>
      <c r="O1094" s="8" t="str">
        <f>+VLOOKUP(tblSalaries[[#This Row],[Years of Experience]],Categories!$A$14:$B$17,2)</f>
        <v>10-20 years</v>
      </c>
    </row>
    <row r="1095" spans="2:15" ht="15" customHeight="1" x14ac:dyDescent="0.25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s="8" t="str">
        <f>+VLOOKUP(tblSalaries[[#This Row],[clean Country]],tblCountries[#All],3,FALSE)</f>
        <v>Europe</v>
      </c>
      <c r="M1095" t="s">
        <v>9</v>
      </c>
      <c r="N1095">
        <v>8</v>
      </c>
      <c r="O1095" s="8" t="str">
        <f>+VLOOKUP(tblSalaries[[#This Row],[Years of Experience]],Categories!$A$14:$B$17,2)</f>
        <v>5-10 years</v>
      </c>
    </row>
    <row r="1096" spans="2:15" ht="15" customHeight="1" x14ac:dyDescent="0.25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s="8" t="str">
        <f>+VLOOKUP(tblSalaries[[#This Row],[clean Country]],tblCountries[#All],3,FALSE)</f>
        <v>Europe</v>
      </c>
      <c r="M1096" t="s">
        <v>9</v>
      </c>
      <c r="N1096">
        <v>3</v>
      </c>
      <c r="O1096" s="8" t="str">
        <f>+VLOOKUP(tblSalaries[[#This Row],[Years of Experience]],Categories!$A$14:$B$17,2)</f>
        <v>Under 5 years</v>
      </c>
    </row>
    <row r="1097" spans="2:15" ht="15" customHeight="1" x14ac:dyDescent="0.25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s="8" t="str">
        <f>+VLOOKUP(tblSalaries[[#This Row],[clean Country]],tblCountries[#All],3,FALSE)</f>
        <v>Africa</v>
      </c>
      <c r="M1097" t="s">
        <v>13</v>
      </c>
      <c r="N1097">
        <v>7</v>
      </c>
      <c r="O1097" s="8" t="str">
        <f>+VLOOKUP(tblSalaries[[#This Row],[Years of Experience]],Categories!$A$14:$B$17,2)</f>
        <v>5-10 years</v>
      </c>
    </row>
    <row r="1098" spans="2:15" ht="15" customHeight="1" x14ac:dyDescent="0.25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s="8" t="str">
        <f>+VLOOKUP(tblSalaries[[#This Row],[clean Country]],tblCountries[#All],3,FALSE)</f>
        <v>Europe</v>
      </c>
      <c r="M1098" t="s">
        <v>25</v>
      </c>
      <c r="N1098">
        <v>15</v>
      </c>
      <c r="O1098" s="8" t="str">
        <f>+VLOOKUP(tblSalaries[[#This Row],[Years of Experience]],Categories!$A$14:$B$17,2)</f>
        <v>10-20 years</v>
      </c>
    </row>
    <row r="1099" spans="2:15" ht="15" customHeight="1" x14ac:dyDescent="0.25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s="8" t="str">
        <f>+VLOOKUP(tblSalaries[[#This Row],[clean Country]],tblCountries[#All],3,FALSE)</f>
        <v>South Asia</v>
      </c>
      <c r="M1099" t="s">
        <v>13</v>
      </c>
      <c r="N1099">
        <v>14</v>
      </c>
      <c r="O1099" s="8" t="str">
        <f>+VLOOKUP(tblSalaries[[#This Row],[Years of Experience]],Categories!$A$14:$B$17,2)</f>
        <v>10-20 years</v>
      </c>
    </row>
    <row r="1100" spans="2:15" ht="15" customHeight="1" x14ac:dyDescent="0.25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s="8" t="str">
        <f>+VLOOKUP(tblSalaries[[#This Row],[clean Country]],tblCountries[#All],3,FALSE)</f>
        <v>Europe</v>
      </c>
      <c r="M1100" t="s">
        <v>18</v>
      </c>
      <c r="N1100">
        <v>5</v>
      </c>
      <c r="O1100" s="8" t="str">
        <f>+VLOOKUP(tblSalaries[[#This Row],[Years of Experience]],Categories!$A$14:$B$17,2)</f>
        <v>5-10 years</v>
      </c>
    </row>
    <row r="1101" spans="2:15" ht="15" customHeight="1" x14ac:dyDescent="0.25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s="8" t="str">
        <f>+VLOOKUP(tblSalaries[[#This Row],[clean Country]],tblCountries[#All],3,FALSE)</f>
        <v>South Asia</v>
      </c>
      <c r="M1101" t="s">
        <v>25</v>
      </c>
      <c r="N1101">
        <v>16</v>
      </c>
      <c r="O1101" s="8" t="str">
        <f>+VLOOKUP(tblSalaries[[#This Row],[Years of Experience]],Categories!$A$14:$B$17,2)</f>
        <v>10-20 years</v>
      </c>
    </row>
    <row r="1102" spans="2:15" ht="15" customHeight="1" x14ac:dyDescent="0.25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s="8" t="str">
        <f>+VLOOKUP(tblSalaries[[#This Row],[clean Country]],tblCountries[#All],3,FALSE)</f>
        <v>South Asia</v>
      </c>
      <c r="M1102" t="s">
        <v>9</v>
      </c>
      <c r="N1102">
        <v>7</v>
      </c>
      <c r="O1102" s="8" t="str">
        <f>+VLOOKUP(tblSalaries[[#This Row],[Years of Experience]],Categories!$A$14:$B$17,2)</f>
        <v>5-10 years</v>
      </c>
    </row>
    <row r="1103" spans="2:15" ht="15" customHeight="1" x14ac:dyDescent="0.25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s="8" t="str">
        <f>+VLOOKUP(tblSalaries[[#This Row],[clean Country]],tblCountries[#All],3,FALSE)</f>
        <v>South Asia</v>
      </c>
      <c r="M1103" t="s">
        <v>13</v>
      </c>
      <c r="N1103">
        <v>1</v>
      </c>
      <c r="O1103" s="8" t="str">
        <f>+VLOOKUP(tblSalaries[[#This Row],[Years of Experience]],Categories!$A$14:$B$17,2)</f>
        <v>Under 5 years</v>
      </c>
    </row>
    <row r="1104" spans="2:15" ht="15" customHeight="1" x14ac:dyDescent="0.25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s="8" t="str">
        <f>+VLOOKUP(tblSalaries[[#This Row],[clean Country]],tblCountries[#All],3,FALSE)</f>
        <v>Europe</v>
      </c>
      <c r="M1104" t="s">
        <v>25</v>
      </c>
      <c r="N1104">
        <v>4</v>
      </c>
      <c r="O1104" s="8" t="str">
        <f>+VLOOKUP(tblSalaries[[#This Row],[Years of Experience]],Categories!$A$14:$B$17,2)</f>
        <v>Under 5 years</v>
      </c>
    </row>
    <row r="1105" spans="2:15" ht="15" customHeight="1" x14ac:dyDescent="0.25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s="8" t="str">
        <f>+VLOOKUP(tblSalaries[[#This Row],[clean Country]],tblCountries[#All],3,FALSE)</f>
        <v>Central Asia &amp; Middle East</v>
      </c>
      <c r="M1105" t="s">
        <v>18</v>
      </c>
      <c r="N1105">
        <v>12</v>
      </c>
      <c r="O1105" s="8" t="str">
        <f>+VLOOKUP(tblSalaries[[#This Row],[Years of Experience]],Categories!$A$14:$B$17,2)</f>
        <v>10-20 years</v>
      </c>
    </row>
    <row r="1106" spans="2:15" ht="15" customHeight="1" x14ac:dyDescent="0.25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s="8" t="str">
        <f>+VLOOKUP(tblSalaries[[#This Row],[clean Country]],tblCountries[#All],3,FALSE)</f>
        <v>Europe</v>
      </c>
      <c r="M1106" t="s">
        <v>13</v>
      </c>
      <c r="N1106">
        <v>8</v>
      </c>
      <c r="O1106" s="8" t="str">
        <f>+VLOOKUP(tblSalaries[[#This Row],[Years of Experience]],Categories!$A$14:$B$17,2)</f>
        <v>5-10 years</v>
      </c>
    </row>
    <row r="1107" spans="2:15" ht="15" customHeight="1" x14ac:dyDescent="0.25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s="8" t="str">
        <f>+VLOOKUP(tblSalaries[[#This Row],[clean Country]],tblCountries[#All],3,FALSE)</f>
        <v>Europe</v>
      </c>
      <c r="M1107" t="s">
        <v>18</v>
      </c>
      <c r="N1107">
        <v>14</v>
      </c>
      <c r="O1107" s="8" t="str">
        <f>+VLOOKUP(tblSalaries[[#This Row],[Years of Experience]],Categories!$A$14:$B$17,2)</f>
        <v>10-20 years</v>
      </c>
    </row>
    <row r="1108" spans="2:15" ht="15" customHeight="1" x14ac:dyDescent="0.25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s="8" t="str">
        <f>+VLOOKUP(tblSalaries[[#This Row],[clean Country]],tblCountries[#All],3,FALSE)</f>
        <v>South Asia</v>
      </c>
      <c r="M1108" t="s">
        <v>9</v>
      </c>
      <c r="N1108">
        <v>22</v>
      </c>
      <c r="O1108" s="8" t="str">
        <f>+VLOOKUP(tblSalaries[[#This Row],[Years of Experience]],Categories!$A$14:$B$17,2)</f>
        <v>Over 20 years</v>
      </c>
    </row>
    <row r="1109" spans="2:15" ht="15" customHeight="1" x14ac:dyDescent="0.25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s="8" t="str">
        <f>+VLOOKUP(tblSalaries[[#This Row],[clean Country]],tblCountries[#All],3,FALSE)</f>
        <v>South Asia</v>
      </c>
      <c r="M1109" t="s">
        <v>9</v>
      </c>
      <c r="N1109">
        <v>9</v>
      </c>
      <c r="O1109" s="8" t="str">
        <f>+VLOOKUP(tblSalaries[[#This Row],[Years of Experience]],Categories!$A$14:$B$17,2)</f>
        <v>5-10 years</v>
      </c>
    </row>
    <row r="1110" spans="2:15" ht="15" customHeight="1" x14ac:dyDescent="0.25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s="8" t="str">
        <f>+VLOOKUP(tblSalaries[[#This Row],[clean Country]],tblCountries[#All],3,FALSE)</f>
        <v>South Asia</v>
      </c>
      <c r="M1110" t="s">
        <v>18</v>
      </c>
      <c r="N1110">
        <v>5</v>
      </c>
      <c r="O1110" s="8" t="str">
        <f>+VLOOKUP(tblSalaries[[#This Row],[Years of Experience]],Categories!$A$14:$B$17,2)</f>
        <v>5-10 years</v>
      </c>
    </row>
    <row r="1111" spans="2:15" ht="15" customHeight="1" x14ac:dyDescent="0.25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s="8" t="str">
        <f>+VLOOKUP(tblSalaries[[#This Row],[clean Country]],tblCountries[#All],3,FALSE)</f>
        <v>Europe</v>
      </c>
      <c r="M1111" t="s">
        <v>13</v>
      </c>
      <c r="N1111">
        <v>2</v>
      </c>
      <c r="O1111" s="8" t="str">
        <f>+VLOOKUP(tblSalaries[[#This Row],[Years of Experience]],Categories!$A$14:$B$17,2)</f>
        <v>Under 5 years</v>
      </c>
    </row>
    <row r="1112" spans="2:15" ht="15" customHeight="1" x14ac:dyDescent="0.25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s="8" t="str">
        <f>+VLOOKUP(tblSalaries[[#This Row],[clean Country]],tblCountries[#All],3,FALSE)</f>
        <v>Europe</v>
      </c>
      <c r="M1112" t="s">
        <v>9</v>
      </c>
      <c r="N1112">
        <v>14</v>
      </c>
      <c r="O1112" s="8" t="str">
        <f>+VLOOKUP(tblSalaries[[#This Row],[Years of Experience]],Categories!$A$14:$B$17,2)</f>
        <v>10-20 years</v>
      </c>
    </row>
    <row r="1113" spans="2:15" ht="15" customHeight="1" x14ac:dyDescent="0.25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s="8" t="str">
        <f>+VLOOKUP(tblSalaries[[#This Row],[clean Country]],tblCountries[#All],3,FALSE)</f>
        <v>South Asia</v>
      </c>
      <c r="M1113" t="s">
        <v>13</v>
      </c>
      <c r="N1113">
        <v>10</v>
      </c>
      <c r="O1113" s="8" t="str">
        <f>+VLOOKUP(tblSalaries[[#This Row],[Years of Experience]],Categories!$A$14:$B$17,2)</f>
        <v>10-20 years</v>
      </c>
    </row>
    <row r="1114" spans="2:15" ht="15" customHeight="1" x14ac:dyDescent="0.25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s="8" t="str">
        <f>+VLOOKUP(tblSalaries[[#This Row],[clean Country]],tblCountries[#All],3,FALSE)</f>
        <v>South Asia</v>
      </c>
      <c r="M1114" t="s">
        <v>9</v>
      </c>
      <c r="N1114">
        <v>2</v>
      </c>
      <c r="O1114" s="8" t="str">
        <f>+VLOOKUP(tblSalaries[[#This Row],[Years of Experience]],Categories!$A$14:$B$17,2)</f>
        <v>Under 5 years</v>
      </c>
    </row>
    <row r="1115" spans="2:15" ht="15" customHeight="1" x14ac:dyDescent="0.25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s="8" t="str">
        <f>+VLOOKUP(tblSalaries[[#This Row],[clean Country]],tblCountries[#All],3,FALSE)</f>
        <v>Europe</v>
      </c>
      <c r="M1115" t="s">
        <v>25</v>
      </c>
      <c r="N1115">
        <v>20</v>
      </c>
      <c r="O1115" s="8" t="str">
        <f>+VLOOKUP(tblSalaries[[#This Row],[Years of Experience]],Categories!$A$14:$B$17,2)</f>
        <v>Over 20 years</v>
      </c>
    </row>
    <row r="1116" spans="2:15" ht="15" customHeight="1" x14ac:dyDescent="0.25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s="8" t="str">
        <f>+VLOOKUP(tblSalaries[[#This Row],[clean Country]],tblCountries[#All],3,FALSE)</f>
        <v>North America</v>
      </c>
      <c r="M1116" t="s">
        <v>9</v>
      </c>
      <c r="N1116">
        <v>5</v>
      </c>
      <c r="O1116" s="8" t="str">
        <f>+VLOOKUP(tblSalaries[[#This Row],[Years of Experience]],Categories!$A$14:$B$17,2)</f>
        <v>5-10 years</v>
      </c>
    </row>
    <row r="1117" spans="2:15" ht="15" customHeight="1" x14ac:dyDescent="0.25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s="8" t="str">
        <f>+VLOOKUP(tblSalaries[[#This Row],[clean Country]],tblCountries[#All],3,FALSE)</f>
        <v>South Asia</v>
      </c>
      <c r="M1117" t="s">
        <v>25</v>
      </c>
      <c r="N1117">
        <v>2</v>
      </c>
      <c r="O1117" s="8" t="str">
        <f>+VLOOKUP(tblSalaries[[#This Row],[Years of Experience]],Categories!$A$14:$B$17,2)</f>
        <v>Under 5 years</v>
      </c>
    </row>
    <row r="1118" spans="2:15" ht="15" customHeight="1" x14ac:dyDescent="0.25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s="8" t="str">
        <f>+VLOOKUP(tblSalaries[[#This Row],[clean Country]],tblCountries[#All],3,FALSE)</f>
        <v>South Asia</v>
      </c>
      <c r="M1118" t="s">
        <v>18</v>
      </c>
      <c r="N1118">
        <v>5</v>
      </c>
      <c r="O1118" s="8" t="str">
        <f>+VLOOKUP(tblSalaries[[#This Row],[Years of Experience]],Categories!$A$14:$B$17,2)</f>
        <v>5-10 years</v>
      </c>
    </row>
    <row r="1119" spans="2:15" ht="15" customHeight="1" x14ac:dyDescent="0.25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s="8" t="str">
        <f>+VLOOKUP(tblSalaries[[#This Row],[clean Country]],tblCountries[#All],3,FALSE)</f>
        <v>Europe</v>
      </c>
      <c r="M1119" t="s">
        <v>9</v>
      </c>
      <c r="N1119">
        <v>14</v>
      </c>
      <c r="O1119" s="8" t="str">
        <f>+VLOOKUP(tblSalaries[[#This Row],[Years of Experience]],Categories!$A$14:$B$17,2)</f>
        <v>10-20 years</v>
      </c>
    </row>
    <row r="1120" spans="2:15" ht="15" customHeight="1" x14ac:dyDescent="0.25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s="8" t="str">
        <f>+VLOOKUP(tblSalaries[[#This Row],[clean Country]],tblCountries[#All],3,FALSE)</f>
        <v>South Asia</v>
      </c>
      <c r="M1120" t="s">
        <v>13</v>
      </c>
      <c r="N1120">
        <v>5</v>
      </c>
      <c r="O1120" s="8" t="str">
        <f>+VLOOKUP(tblSalaries[[#This Row],[Years of Experience]],Categories!$A$14:$B$17,2)</f>
        <v>5-10 years</v>
      </c>
    </row>
    <row r="1121" spans="2:15" ht="15" customHeight="1" x14ac:dyDescent="0.25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s="8" t="str">
        <f>+VLOOKUP(tblSalaries[[#This Row],[clean Country]],tblCountries[#All],3,FALSE)</f>
        <v>Europe</v>
      </c>
      <c r="M1121" t="s">
        <v>25</v>
      </c>
      <c r="N1121">
        <v>15</v>
      </c>
      <c r="O1121" s="8" t="str">
        <f>+VLOOKUP(tblSalaries[[#This Row],[Years of Experience]],Categories!$A$14:$B$17,2)</f>
        <v>10-20 years</v>
      </c>
    </row>
    <row r="1122" spans="2:15" ht="15" customHeight="1" x14ac:dyDescent="0.25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s="8" t="str">
        <f>+VLOOKUP(tblSalaries[[#This Row],[clean Country]],tblCountries[#All],3,FALSE)</f>
        <v>North America</v>
      </c>
      <c r="M1122" t="s">
        <v>18</v>
      </c>
      <c r="N1122">
        <v>4</v>
      </c>
      <c r="O1122" s="8" t="str">
        <f>+VLOOKUP(tblSalaries[[#This Row],[Years of Experience]],Categories!$A$14:$B$17,2)</f>
        <v>Under 5 years</v>
      </c>
    </row>
    <row r="1123" spans="2:15" ht="15" customHeight="1" x14ac:dyDescent="0.25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s="8" t="str">
        <f>+VLOOKUP(tblSalaries[[#This Row],[clean Country]],tblCountries[#All],3,FALSE)</f>
        <v>South Asia</v>
      </c>
      <c r="M1123" t="s">
        <v>18</v>
      </c>
      <c r="N1123">
        <v>2</v>
      </c>
      <c r="O1123" s="8" t="str">
        <f>+VLOOKUP(tblSalaries[[#This Row],[Years of Experience]],Categories!$A$14:$B$17,2)</f>
        <v>Under 5 years</v>
      </c>
    </row>
    <row r="1124" spans="2:15" ht="15" customHeight="1" x14ac:dyDescent="0.25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s="8" t="str">
        <f>+VLOOKUP(tblSalaries[[#This Row],[clean Country]],tblCountries[#All],3,FALSE)</f>
        <v>South Asia</v>
      </c>
      <c r="M1124" t="s">
        <v>18</v>
      </c>
      <c r="N1124">
        <v>6</v>
      </c>
      <c r="O1124" s="8" t="str">
        <f>+VLOOKUP(tblSalaries[[#This Row],[Years of Experience]],Categories!$A$14:$B$17,2)</f>
        <v>5-10 years</v>
      </c>
    </row>
    <row r="1125" spans="2:15" ht="15" customHeight="1" x14ac:dyDescent="0.25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Europe</v>
      </c>
      <c r="L1125" s="8" t="str">
        <f>+VLOOKUP(tblSalaries[[#This Row],[clean Country]],tblCountries[#All],3,FALSE)</f>
        <v>Europe</v>
      </c>
      <c r="M1125" t="s">
        <v>18</v>
      </c>
      <c r="N1125">
        <v>20</v>
      </c>
      <c r="O1125" s="8" t="str">
        <f>+VLOOKUP(tblSalaries[[#This Row],[Years of Experience]],Categories!$A$14:$B$17,2)</f>
        <v>Over 20 years</v>
      </c>
    </row>
    <row r="1126" spans="2:15" ht="15" customHeight="1" x14ac:dyDescent="0.25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s="8" t="str">
        <f>+VLOOKUP(tblSalaries[[#This Row],[clean Country]],tblCountries[#All],3,FALSE)</f>
        <v>Europe</v>
      </c>
      <c r="M1126" t="s">
        <v>9</v>
      </c>
      <c r="N1126">
        <v>10</v>
      </c>
      <c r="O1126" s="8" t="str">
        <f>+VLOOKUP(tblSalaries[[#This Row],[Years of Experience]],Categories!$A$14:$B$17,2)</f>
        <v>10-20 years</v>
      </c>
    </row>
    <row r="1127" spans="2:15" ht="15" customHeight="1" x14ac:dyDescent="0.25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s="8" t="str">
        <f>+VLOOKUP(tblSalaries[[#This Row],[clean Country]],tblCountries[#All],3,FALSE)</f>
        <v>Europe</v>
      </c>
      <c r="M1127" t="s">
        <v>18</v>
      </c>
      <c r="N1127">
        <v>5</v>
      </c>
      <c r="O1127" s="8" t="str">
        <f>+VLOOKUP(tblSalaries[[#This Row],[Years of Experience]],Categories!$A$14:$B$17,2)</f>
        <v>5-10 years</v>
      </c>
    </row>
    <row r="1128" spans="2:15" ht="15" customHeight="1" x14ac:dyDescent="0.25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s="8" t="str">
        <f>+VLOOKUP(tblSalaries[[#This Row],[clean Country]],tblCountries[#All],3,FALSE)</f>
        <v>Europe</v>
      </c>
      <c r="M1128" t="s">
        <v>18</v>
      </c>
      <c r="N1128">
        <v>20</v>
      </c>
      <c r="O1128" s="8" t="str">
        <f>+VLOOKUP(tblSalaries[[#This Row],[Years of Experience]],Categories!$A$14:$B$17,2)</f>
        <v>Over 20 years</v>
      </c>
    </row>
    <row r="1129" spans="2:15" ht="15" customHeight="1" x14ac:dyDescent="0.25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s="8" t="str">
        <f>+VLOOKUP(tblSalaries[[#This Row],[clean Country]],tblCountries[#All],3,FALSE)</f>
        <v>Africa</v>
      </c>
      <c r="M1129" t="s">
        <v>13</v>
      </c>
      <c r="N1129">
        <v>5</v>
      </c>
      <c r="O1129" s="8" t="str">
        <f>+VLOOKUP(tblSalaries[[#This Row],[Years of Experience]],Categories!$A$14:$B$17,2)</f>
        <v>5-10 years</v>
      </c>
    </row>
    <row r="1130" spans="2:15" ht="15" customHeight="1" x14ac:dyDescent="0.25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s="8" t="str">
        <f>+VLOOKUP(tblSalaries[[#This Row],[clean Country]],tblCountries[#All],3,FALSE)</f>
        <v>North America</v>
      </c>
      <c r="M1130" t="s">
        <v>13</v>
      </c>
      <c r="N1130">
        <v>20</v>
      </c>
      <c r="O1130" s="8" t="str">
        <f>+VLOOKUP(tblSalaries[[#This Row],[Years of Experience]],Categories!$A$14:$B$17,2)</f>
        <v>Over 20 years</v>
      </c>
    </row>
    <row r="1131" spans="2:15" ht="15" customHeight="1" x14ac:dyDescent="0.25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s="8" t="str">
        <f>+VLOOKUP(tblSalaries[[#This Row],[clean Country]],tblCountries[#All],3,FALSE)</f>
        <v>Europe</v>
      </c>
      <c r="M1131" t="s">
        <v>9</v>
      </c>
      <c r="N1131">
        <v>10</v>
      </c>
      <c r="O1131" s="8" t="str">
        <f>+VLOOKUP(tblSalaries[[#This Row],[Years of Experience]],Categories!$A$14:$B$17,2)</f>
        <v>10-20 years</v>
      </c>
    </row>
    <row r="1132" spans="2:15" ht="15" customHeight="1" x14ac:dyDescent="0.25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s="8" t="str">
        <f>+VLOOKUP(tblSalaries[[#This Row],[clean Country]],tblCountries[#All],3,FALSE)</f>
        <v>South Asia</v>
      </c>
      <c r="M1132" t="s">
        <v>9</v>
      </c>
      <c r="N1132">
        <v>10</v>
      </c>
      <c r="O1132" s="8" t="str">
        <f>+VLOOKUP(tblSalaries[[#This Row],[Years of Experience]],Categories!$A$14:$B$17,2)</f>
        <v>10-20 years</v>
      </c>
    </row>
    <row r="1133" spans="2:15" ht="15" customHeight="1" x14ac:dyDescent="0.25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s="8" t="str">
        <f>+VLOOKUP(tblSalaries[[#This Row],[clean Country]],tblCountries[#All],3,FALSE)</f>
        <v>Europe</v>
      </c>
      <c r="M1133" t="s">
        <v>9</v>
      </c>
      <c r="N1133">
        <v>13</v>
      </c>
      <c r="O1133" s="8" t="str">
        <f>+VLOOKUP(tblSalaries[[#This Row],[Years of Experience]],Categories!$A$14:$B$17,2)</f>
        <v>10-20 years</v>
      </c>
    </row>
    <row r="1134" spans="2:15" ht="15" customHeight="1" x14ac:dyDescent="0.25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s="8" t="str">
        <f>+VLOOKUP(tblSalaries[[#This Row],[clean Country]],tblCountries[#All],3,FALSE)</f>
        <v>Europe</v>
      </c>
      <c r="M1134" t="s">
        <v>18</v>
      </c>
      <c r="N1134">
        <v>5</v>
      </c>
      <c r="O1134" s="8" t="str">
        <f>+VLOOKUP(tblSalaries[[#This Row],[Years of Experience]],Categories!$A$14:$B$17,2)</f>
        <v>5-10 years</v>
      </c>
    </row>
    <row r="1135" spans="2:15" ht="15" customHeight="1" x14ac:dyDescent="0.25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s="8" t="str">
        <f>+VLOOKUP(tblSalaries[[#This Row],[clean Country]],tblCountries[#All],3,FALSE)</f>
        <v>South Asia</v>
      </c>
      <c r="M1135" t="s">
        <v>9</v>
      </c>
      <c r="N1135">
        <v>5</v>
      </c>
      <c r="O1135" s="8" t="str">
        <f>+VLOOKUP(tblSalaries[[#This Row],[Years of Experience]],Categories!$A$14:$B$17,2)</f>
        <v>5-10 years</v>
      </c>
    </row>
    <row r="1136" spans="2:15" ht="15" customHeight="1" x14ac:dyDescent="0.25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s="8" t="str">
        <f>+VLOOKUP(tblSalaries[[#This Row],[clean Country]],tblCountries[#All],3,FALSE)</f>
        <v>Africa</v>
      </c>
      <c r="M1136" t="s">
        <v>13</v>
      </c>
      <c r="N1136">
        <v>15</v>
      </c>
      <c r="O1136" s="8" t="str">
        <f>+VLOOKUP(tblSalaries[[#This Row],[Years of Experience]],Categories!$A$14:$B$17,2)</f>
        <v>10-20 years</v>
      </c>
    </row>
    <row r="1137" spans="2:15" ht="15" customHeight="1" x14ac:dyDescent="0.25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s="8" t="str">
        <f>+VLOOKUP(tblSalaries[[#This Row],[clean Country]],tblCountries[#All],3,FALSE)</f>
        <v>North America</v>
      </c>
      <c r="M1137" t="s">
        <v>18</v>
      </c>
      <c r="N1137">
        <v>20</v>
      </c>
      <c r="O1137" s="8" t="str">
        <f>+VLOOKUP(tblSalaries[[#This Row],[Years of Experience]],Categories!$A$14:$B$17,2)</f>
        <v>Over 20 years</v>
      </c>
    </row>
    <row r="1138" spans="2:15" ht="15" customHeight="1" x14ac:dyDescent="0.25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s="8" t="str">
        <f>+VLOOKUP(tblSalaries[[#This Row],[clean Country]],tblCountries[#All],3,FALSE)</f>
        <v>South Asia</v>
      </c>
      <c r="M1138" t="s">
        <v>9</v>
      </c>
      <c r="N1138">
        <v>6</v>
      </c>
      <c r="O1138" s="8" t="str">
        <f>+VLOOKUP(tblSalaries[[#This Row],[Years of Experience]],Categories!$A$14:$B$17,2)</f>
        <v>5-10 years</v>
      </c>
    </row>
    <row r="1139" spans="2:15" ht="15" customHeight="1" x14ac:dyDescent="0.25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s="8" t="str">
        <f>+VLOOKUP(tblSalaries[[#This Row],[clean Country]],tblCountries[#All],3,FALSE)</f>
        <v>South Asia</v>
      </c>
      <c r="M1139" t="s">
        <v>25</v>
      </c>
      <c r="N1139">
        <v>25</v>
      </c>
      <c r="O1139" s="8" t="str">
        <f>+VLOOKUP(tblSalaries[[#This Row],[Years of Experience]],Categories!$A$14:$B$17,2)</f>
        <v>Over 20 years</v>
      </c>
    </row>
    <row r="1140" spans="2:15" ht="15" customHeight="1" x14ac:dyDescent="0.25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s="8" t="str">
        <f>+VLOOKUP(tblSalaries[[#This Row],[clean Country]],tblCountries[#All],3,FALSE)</f>
        <v>Central &amp; South America</v>
      </c>
      <c r="M1140" t="s">
        <v>13</v>
      </c>
      <c r="N1140">
        <v>17</v>
      </c>
      <c r="O1140" s="8" t="str">
        <f>+VLOOKUP(tblSalaries[[#This Row],[Years of Experience]],Categories!$A$14:$B$17,2)</f>
        <v>10-20 years</v>
      </c>
    </row>
    <row r="1141" spans="2:15" ht="15" customHeight="1" x14ac:dyDescent="0.25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s="8" t="str">
        <f>+VLOOKUP(tblSalaries[[#This Row],[clean Country]],tblCountries[#All],3,FALSE)</f>
        <v>South Asia</v>
      </c>
      <c r="M1141" t="s">
        <v>9</v>
      </c>
      <c r="N1141">
        <v>2</v>
      </c>
      <c r="O1141" s="8" t="str">
        <f>+VLOOKUP(tblSalaries[[#This Row],[Years of Experience]],Categories!$A$14:$B$17,2)</f>
        <v>Under 5 years</v>
      </c>
    </row>
    <row r="1142" spans="2:15" ht="15" customHeight="1" x14ac:dyDescent="0.25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s="8" t="str">
        <f>+VLOOKUP(tblSalaries[[#This Row],[clean Country]],tblCountries[#All],3,FALSE)</f>
        <v>Europe</v>
      </c>
      <c r="M1142" t="s">
        <v>9</v>
      </c>
      <c r="N1142">
        <v>4</v>
      </c>
      <c r="O1142" s="8" t="str">
        <f>+VLOOKUP(tblSalaries[[#This Row],[Years of Experience]],Categories!$A$14:$B$17,2)</f>
        <v>Under 5 years</v>
      </c>
    </row>
    <row r="1143" spans="2:15" ht="15" customHeight="1" x14ac:dyDescent="0.25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s="8" t="str">
        <f>+VLOOKUP(tblSalaries[[#This Row],[clean Country]],tblCountries[#All],3,FALSE)</f>
        <v>Central &amp; South America</v>
      </c>
      <c r="M1143" t="s">
        <v>13</v>
      </c>
      <c r="N1143">
        <v>3</v>
      </c>
      <c r="O1143" s="8" t="str">
        <f>+VLOOKUP(tblSalaries[[#This Row],[Years of Experience]],Categories!$A$14:$B$17,2)</f>
        <v>Under 5 years</v>
      </c>
    </row>
    <row r="1144" spans="2:15" ht="15" customHeight="1" x14ac:dyDescent="0.25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s="8" t="str">
        <f>+VLOOKUP(tblSalaries[[#This Row],[clean Country]],tblCountries[#All],3,FALSE)</f>
        <v>North America</v>
      </c>
      <c r="M1144" t="s">
        <v>9</v>
      </c>
      <c r="N1144">
        <v>20</v>
      </c>
      <c r="O1144" s="8" t="str">
        <f>+VLOOKUP(tblSalaries[[#This Row],[Years of Experience]],Categories!$A$14:$B$17,2)</f>
        <v>Over 20 years</v>
      </c>
    </row>
    <row r="1145" spans="2:15" ht="15" customHeight="1" x14ac:dyDescent="0.25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s="8" t="str">
        <f>+VLOOKUP(tblSalaries[[#This Row],[clean Country]],tblCountries[#All],3,FALSE)</f>
        <v>North America</v>
      </c>
      <c r="M1145" t="s">
        <v>18</v>
      </c>
      <c r="N1145">
        <v>20</v>
      </c>
      <c r="O1145" s="8" t="str">
        <f>+VLOOKUP(tblSalaries[[#This Row],[Years of Experience]],Categories!$A$14:$B$17,2)</f>
        <v>Over 20 years</v>
      </c>
    </row>
    <row r="1146" spans="2:15" ht="15" customHeight="1" x14ac:dyDescent="0.25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s="8" t="str">
        <f>+VLOOKUP(tblSalaries[[#This Row],[clean Country]],tblCountries[#All],3,FALSE)</f>
        <v>North America</v>
      </c>
      <c r="M1146" t="s">
        <v>9</v>
      </c>
      <c r="N1146">
        <v>14</v>
      </c>
      <c r="O1146" s="8" t="str">
        <f>+VLOOKUP(tblSalaries[[#This Row],[Years of Experience]],Categories!$A$14:$B$17,2)</f>
        <v>10-20 years</v>
      </c>
    </row>
    <row r="1147" spans="2:15" ht="15" customHeight="1" x14ac:dyDescent="0.25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s="8" t="str">
        <f>+VLOOKUP(tblSalaries[[#This Row],[clean Country]],tblCountries[#All],3,FALSE)</f>
        <v>North America</v>
      </c>
      <c r="M1147" t="s">
        <v>25</v>
      </c>
      <c r="N1147">
        <v>5</v>
      </c>
      <c r="O1147" s="8" t="str">
        <f>+VLOOKUP(tblSalaries[[#This Row],[Years of Experience]],Categories!$A$14:$B$17,2)</f>
        <v>5-10 years</v>
      </c>
    </row>
    <row r="1148" spans="2:15" ht="15" customHeight="1" x14ac:dyDescent="0.25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s="8" t="str">
        <f>+VLOOKUP(tblSalaries[[#This Row],[clean Country]],tblCountries[#All],3,FALSE)</f>
        <v>Europe</v>
      </c>
      <c r="M1148" t="s">
        <v>9</v>
      </c>
      <c r="N1148">
        <v>15</v>
      </c>
      <c r="O1148" s="8" t="str">
        <f>+VLOOKUP(tblSalaries[[#This Row],[Years of Experience]],Categories!$A$14:$B$17,2)</f>
        <v>10-20 years</v>
      </c>
    </row>
    <row r="1149" spans="2:15" ht="15" customHeight="1" x14ac:dyDescent="0.25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s="8" t="str">
        <f>+VLOOKUP(tblSalaries[[#This Row],[clean Country]],tblCountries[#All],3,FALSE)</f>
        <v>Central &amp; South America</v>
      </c>
      <c r="M1149" t="s">
        <v>25</v>
      </c>
      <c r="N1149">
        <v>7</v>
      </c>
      <c r="O1149" s="8" t="str">
        <f>+VLOOKUP(tblSalaries[[#This Row],[Years of Experience]],Categories!$A$14:$B$17,2)</f>
        <v>5-10 years</v>
      </c>
    </row>
    <row r="1150" spans="2:15" ht="15" customHeight="1" x14ac:dyDescent="0.25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s="8" t="str">
        <f>+VLOOKUP(tblSalaries[[#This Row],[clean Country]],tblCountries[#All],3,FALSE)</f>
        <v>South Asia</v>
      </c>
      <c r="M1150" t="s">
        <v>9</v>
      </c>
      <c r="N1150">
        <v>0.8</v>
      </c>
      <c r="O1150" s="8" t="str">
        <f>+VLOOKUP(tblSalaries[[#This Row],[Years of Experience]],Categories!$A$14:$B$17,2)</f>
        <v>Under 5 years</v>
      </c>
    </row>
    <row r="1151" spans="2:15" ht="15" customHeight="1" x14ac:dyDescent="0.25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s="8" t="str">
        <f>+VLOOKUP(tblSalaries[[#This Row],[clean Country]],tblCountries[#All],3,FALSE)</f>
        <v>South Asia</v>
      </c>
      <c r="M1151" t="s">
        <v>18</v>
      </c>
      <c r="N1151">
        <v>18</v>
      </c>
      <c r="O1151" s="8" t="str">
        <f>+VLOOKUP(tblSalaries[[#This Row],[Years of Experience]],Categories!$A$14:$B$17,2)</f>
        <v>10-20 years</v>
      </c>
    </row>
    <row r="1152" spans="2:15" ht="15" customHeight="1" x14ac:dyDescent="0.25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s="8" t="str">
        <f>+VLOOKUP(tblSalaries[[#This Row],[clean Country]],tblCountries[#All],3,FALSE)</f>
        <v>Europe</v>
      </c>
      <c r="M1152" t="s">
        <v>9</v>
      </c>
      <c r="N1152">
        <v>4</v>
      </c>
      <c r="O1152" s="8" t="str">
        <f>+VLOOKUP(tblSalaries[[#This Row],[Years of Experience]],Categories!$A$14:$B$17,2)</f>
        <v>Under 5 years</v>
      </c>
    </row>
    <row r="1153" spans="2:15" ht="15" customHeight="1" x14ac:dyDescent="0.25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s="8" t="str">
        <f>+VLOOKUP(tblSalaries[[#This Row],[clean Country]],tblCountries[#All],3,FALSE)</f>
        <v>Europe</v>
      </c>
      <c r="M1153" t="s">
        <v>13</v>
      </c>
      <c r="N1153">
        <v>15</v>
      </c>
      <c r="O1153" s="8" t="str">
        <f>+VLOOKUP(tblSalaries[[#This Row],[Years of Experience]],Categories!$A$14:$B$17,2)</f>
        <v>10-20 years</v>
      </c>
    </row>
    <row r="1154" spans="2:15" ht="15" customHeight="1" x14ac:dyDescent="0.25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s="8" t="str">
        <f>+VLOOKUP(tblSalaries[[#This Row],[clean Country]],tblCountries[#All],3,FALSE)</f>
        <v>North America</v>
      </c>
      <c r="M1154" t="s">
        <v>9</v>
      </c>
      <c r="N1154">
        <v>6</v>
      </c>
      <c r="O1154" s="8" t="str">
        <f>+VLOOKUP(tblSalaries[[#This Row],[Years of Experience]],Categories!$A$14:$B$17,2)</f>
        <v>5-10 years</v>
      </c>
    </row>
    <row r="1155" spans="2:15" ht="15" customHeight="1" x14ac:dyDescent="0.25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s="8" t="str">
        <f>+VLOOKUP(tblSalaries[[#This Row],[clean Country]],tblCountries[#All],3,FALSE)</f>
        <v>South Asia</v>
      </c>
      <c r="M1155" t="s">
        <v>25</v>
      </c>
      <c r="N1155">
        <v>6</v>
      </c>
      <c r="O1155" s="8" t="str">
        <f>+VLOOKUP(tblSalaries[[#This Row],[Years of Experience]],Categories!$A$14:$B$17,2)</f>
        <v>5-10 years</v>
      </c>
    </row>
    <row r="1156" spans="2:15" ht="15" customHeight="1" x14ac:dyDescent="0.25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s="8" t="str">
        <f>+VLOOKUP(tblSalaries[[#This Row],[clean Country]],tblCountries[#All],3,FALSE)</f>
        <v>South Asia</v>
      </c>
      <c r="M1156" t="s">
        <v>9</v>
      </c>
      <c r="N1156">
        <v>21</v>
      </c>
      <c r="O1156" s="8" t="str">
        <f>+VLOOKUP(tblSalaries[[#This Row],[Years of Experience]],Categories!$A$14:$B$17,2)</f>
        <v>Over 20 years</v>
      </c>
    </row>
    <row r="1157" spans="2:15" ht="15" customHeight="1" x14ac:dyDescent="0.25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s="8" t="str">
        <f>+VLOOKUP(tblSalaries[[#This Row],[clean Country]],tblCountries[#All],3,FALSE)</f>
        <v>Europe</v>
      </c>
      <c r="M1157" t="s">
        <v>9</v>
      </c>
      <c r="N1157">
        <v>5</v>
      </c>
      <c r="O1157" s="8" t="str">
        <f>+VLOOKUP(tblSalaries[[#This Row],[Years of Experience]],Categories!$A$14:$B$17,2)</f>
        <v>5-10 years</v>
      </c>
    </row>
    <row r="1158" spans="2:15" ht="15" customHeight="1" x14ac:dyDescent="0.25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s="8" t="str">
        <f>+VLOOKUP(tblSalaries[[#This Row],[clean Country]],tblCountries[#All],3,FALSE)</f>
        <v>Europe</v>
      </c>
      <c r="M1158" t="s">
        <v>18</v>
      </c>
      <c r="N1158">
        <v>2</v>
      </c>
      <c r="O1158" s="8" t="str">
        <f>+VLOOKUP(tblSalaries[[#This Row],[Years of Experience]],Categories!$A$14:$B$17,2)</f>
        <v>Under 5 years</v>
      </c>
    </row>
    <row r="1159" spans="2:15" ht="15" customHeight="1" x14ac:dyDescent="0.25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s="8" t="str">
        <f>+VLOOKUP(tblSalaries[[#This Row],[clean Country]],tblCountries[#All],3,FALSE)</f>
        <v>North America</v>
      </c>
      <c r="M1159" t="s">
        <v>9</v>
      </c>
      <c r="N1159">
        <v>9</v>
      </c>
      <c r="O1159" s="8" t="str">
        <f>+VLOOKUP(tblSalaries[[#This Row],[Years of Experience]],Categories!$A$14:$B$17,2)</f>
        <v>5-10 years</v>
      </c>
    </row>
    <row r="1160" spans="2:15" ht="15" customHeight="1" x14ac:dyDescent="0.25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s="8" t="str">
        <f>+VLOOKUP(tblSalaries[[#This Row],[clean Country]],tblCountries[#All],3,FALSE)</f>
        <v>North America</v>
      </c>
      <c r="M1160" t="s">
        <v>18</v>
      </c>
      <c r="N1160">
        <v>1</v>
      </c>
      <c r="O1160" s="8" t="str">
        <f>+VLOOKUP(tblSalaries[[#This Row],[Years of Experience]],Categories!$A$14:$B$17,2)</f>
        <v>Under 5 years</v>
      </c>
    </row>
    <row r="1161" spans="2:15" ht="15" customHeight="1" x14ac:dyDescent="0.25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s="8" t="str">
        <f>+VLOOKUP(tblSalaries[[#This Row],[clean Country]],tblCountries[#All],3,FALSE)</f>
        <v>South Asia</v>
      </c>
      <c r="M1161" t="s">
        <v>18</v>
      </c>
      <c r="N1161">
        <v>1.5</v>
      </c>
      <c r="O1161" s="8" t="str">
        <f>+VLOOKUP(tblSalaries[[#This Row],[Years of Experience]],Categories!$A$14:$B$17,2)</f>
        <v>Under 5 years</v>
      </c>
    </row>
    <row r="1162" spans="2:15" ht="15" customHeight="1" x14ac:dyDescent="0.25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s="8" t="str">
        <f>+VLOOKUP(tblSalaries[[#This Row],[clean Country]],tblCountries[#All],3,FALSE)</f>
        <v>South Asia</v>
      </c>
      <c r="M1162" t="s">
        <v>18</v>
      </c>
      <c r="N1162">
        <v>25</v>
      </c>
      <c r="O1162" s="8" t="str">
        <f>+VLOOKUP(tblSalaries[[#This Row],[Years of Experience]],Categories!$A$14:$B$17,2)</f>
        <v>Over 20 years</v>
      </c>
    </row>
    <row r="1163" spans="2:15" ht="15" customHeight="1" x14ac:dyDescent="0.25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s="8" t="str">
        <f>+VLOOKUP(tblSalaries[[#This Row],[clean Country]],tblCountries[#All],3,FALSE)</f>
        <v>Central Asia &amp; Middle East</v>
      </c>
      <c r="M1163" t="s">
        <v>18</v>
      </c>
      <c r="N1163">
        <v>10</v>
      </c>
      <c r="O1163" s="8" t="str">
        <f>+VLOOKUP(tblSalaries[[#This Row],[Years of Experience]],Categories!$A$14:$B$17,2)</f>
        <v>10-20 years</v>
      </c>
    </row>
    <row r="1164" spans="2:15" ht="15" customHeight="1" x14ac:dyDescent="0.25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s="8" t="str">
        <f>+VLOOKUP(tblSalaries[[#This Row],[clean Country]],tblCountries[#All],3,FALSE)</f>
        <v>Central &amp; South America</v>
      </c>
      <c r="M1164" t="s">
        <v>9</v>
      </c>
      <c r="N1164">
        <v>21</v>
      </c>
      <c r="O1164" s="8" t="str">
        <f>+VLOOKUP(tblSalaries[[#This Row],[Years of Experience]],Categories!$A$14:$B$17,2)</f>
        <v>Over 20 years</v>
      </c>
    </row>
    <row r="1165" spans="2:15" ht="15" customHeight="1" x14ac:dyDescent="0.25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s="8" t="str">
        <f>+VLOOKUP(tblSalaries[[#This Row],[clean Country]],tblCountries[#All],3,FALSE)</f>
        <v>North America</v>
      </c>
      <c r="M1165" t="s">
        <v>9</v>
      </c>
      <c r="N1165">
        <v>12</v>
      </c>
      <c r="O1165" s="8" t="str">
        <f>+VLOOKUP(tblSalaries[[#This Row],[Years of Experience]],Categories!$A$14:$B$17,2)</f>
        <v>10-20 years</v>
      </c>
    </row>
    <row r="1166" spans="2:15" ht="15" customHeight="1" x14ac:dyDescent="0.25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s="8" t="str">
        <f>+VLOOKUP(tblSalaries[[#This Row],[clean Country]],tblCountries[#All],3,FALSE)</f>
        <v>Central Asia &amp; Middle East</v>
      </c>
      <c r="M1166" t="s">
        <v>9</v>
      </c>
      <c r="N1166">
        <v>2</v>
      </c>
      <c r="O1166" s="8" t="str">
        <f>+VLOOKUP(tblSalaries[[#This Row],[Years of Experience]],Categories!$A$14:$B$17,2)</f>
        <v>Under 5 years</v>
      </c>
    </row>
    <row r="1167" spans="2:15" ht="15" customHeight="1" x14ac:dyDescent="0.25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s="8" t="str">
        <f>+VLOOKUP(tblSalaries[[#This Row],[clean Country]],tblCountries[#All],3,FALSE)</f>
        <v>South Asia</v>
      </c>
      <c r="M1167" t="s">
        <v>13</v>
      </c>
      <c r="N1167">
        <v>8</v>
      </c>
      <c r="O1167" s="8" t="str">
        <f>+VLOOKUP(tblSalaries[[#This Row],[Years of Experience]],Categories!$A$14:$B$17,2)</f>
        <v>5-10 years</v>
      </c>
    </row>
    <row r="1168" spans="2:15" ht="15" customHeight="1" x14ac:dyDescent="0.25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s="8" t="str">
        <f>+VLOOKUP(tblSalaries[[#This Row],[clean Country]],tblCountries[#All],3,FALSE)</f>
        <v>North America</v>
      </c>
      <c r="M1168" t="s">
        <v>18</v>
      </c>
      <c r="N1168">
        <v>10</v>
      </c>
      <c r="O1168" s="8" t="str">
        <f>+VLOOKUP(tblSalaries[[#This Row],[Years of Experience]],Categories!$A$14:$B$17,2)</f>
        <v>10-20 years</v>
      </c>
    </row>
    <row r="1169" spans="2:15" ht="15" customHeight="1" x14ac:dyDescent="0.25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s="8" t="str">
        <f>+VLOOKUP(tblSalaries[[#This Row],[clean Country]],tblCountries[#All],3,FALSE)</f>
        <v>Europe</v>
      </c>
      <c r="M1169" t="s">
        <v>13</v>
      </c>
      <c r="N1169">
        <v>10</v>
      </c>
      <c r="O1169" s="8" t="str">
        <f>+VLOOKUP(tblSalaries[[#This Row],[Years of Experience]],Categories!$A$14:$B$17,2)</f>
        <v>10-20 years</v>
      </c>
    </row>
    <row r="1170" spans="2:15" ht="15" customHeight="1" x14ac:dyDescent="0.25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s="8" t="str">
        <f>+VLOOKUP(tblSalaries[[#This Row],[clean Country]],tblCountries[#All],3,FALSE)</f>
        <v>South Asia</v>
      </c>
      <c r="M1170" t="s">
        <v>9</v>
      </c>
      <c r="N1170">
        <v>7</v>
      </c>
      <c r="O1170" s="8" t="str">
        <f>+VLOOKUP(tblSalaries[[#This Row],[Years of Experience]],Categories!$A$14:$B$17,2)</f>
        <v>5-10 years</v>
      </c>
    </row>
    <row r="1171" spans="2:15" ht="15" customHeight="1" x14ac:dyDescent="0.25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s="8" t="str">
        <f>+VLOOKUP(tblSalaries[[#This Row],[clean Country]],tblCountries[#All],3,FALSE)</f>
        <v>North America</v>
      </c>
      <c r="M1171" t="s">
        <v>25</v>
      </c>
      <c r="N1171">
        <v>2</v>
      </c>
      <c r="O1171" s="8" t="str">
        <f>+VLOOKUP(tblSalaries[[#This Row],[Years of Experience]],Categories!$A$14:$B$17,2)</f>
        <v>Under 5 years</v>
      </c>
    </row>
    <row r="1172" spans="2:15" ht="15" customHeight="1" x14ac:dyDescent="0.25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s="8" t="str">
        <f>+VLOOKUP(tblSalaries[[#This Row],[clean Country]],tblCountries[#All],3,FALSE)</f>
        <v>South Asia</v>
      </c>
      <c r="M1172" t="s">
        <v>9</v>
      </c>
      <c r="N1172">
        <v>7.9</v>
      </c>
      <c r="O1172" s="8" t="str">
        <f>+VLOOKUP(tblSalaries[[#This Row],[Years of Experience]],Categories!$A$14:$B$17,2)</f>
        <v>5-10 years</v>
      </c>
    </row>
    <row r="1173" spans="2:15" ht="15" customHeight="1" x14ac:dyDescent="0.25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s="8" t="str">
        <f>+VLOOKUP(tblSalaries[[#This Row],[clean Country]],tblCountries[#All],3,FALSE)</f>
        <v>Africa</v>
      </c>
      <c r="M1173" t="s">
        <v>9</v>
      </c>
      <c r="N1173">
        <v>9</v>
      </c>
      <c r="O1173" s="8" t="str">
        <f>+VLOOKUP(tblSalaries[[#This Row],[Years of Experience]],Categories!$A$14:$B$17,2)</f>
        <v>5-10 years</v>
      </c>
    </row>
    <row r="1174" spans="2:15" ht="15" customHeight="1" x14ac:dyDescent="0.25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s="8" t="str">
        <f>+VLOOKUP(tblSalaries[[#This Row],[clean Country]],tblCountries[#All],3,FALSE)</f>
        <v>Europe</v>
      </c>
      <c r="M1174" t="s">
        <v>13</v>
      </c>
      <c r="N1174">
        <v>25</v>
      </c>
      <c r="O1174" s="8" t="str">
        <f>+VLOOKUP(tblSalaries[[#This Row],[Years of Experience]],Categories!$A$14:$B$17,2)</f>
        <v>Over 20 years</v>
      </c>
    </row>
    <row r="1175" spans="2:15" ht="15" customHeight="1" x14ac:dyDescent="0.25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s="8" t="str">
        <f>+VLOOKUP(tblSalaries[[#This Row],[clean Country]],tblCountries[#All],3,FALSE)</f>
        <v>North America</v>
      </c>
      <c r="M1175" t="s">
        <v>9</v>
      </c>
      <c r="N1175">
        <v>2</v>
      </c>
      <c r="O1175" s="8" t="str">
        <f>+VLOOKUP(tblSalaries[[#This Row],[Years of Experience]],Categories!$A$14:$B$17,2)</f>
        <v>Under 5 years</v>
      </c>
    </row>
    <row r="1176" spans="2:15" ht="15" customHeight="1" x14ac:dyDescent="0.25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s="8" t="str">
        <f>+VLOOKUP(tblSalaries[[#This Row],[clean Country]],tblCountries[#All],3,FALSE)</f>
        <v>North America</v>
      </c>
      <c r="M1176" t="s">
        <v>9</v>
      </c>
      <c r="N1176">
        <v>6</v>
      </c>
      <c r="O1176" s="8" t="str">
        <f>+VLOOKUP(tblSalaries[[#This Row],[Years of Experience]],Categories!$A$14:$B$17,2)</f>
        <v>5-10 years</v>
      </c>
    </row>
    <row r="1177" spans="2:15" ht="15" customHeight="1" x14ac:dyDescent="0.25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s="8" t="str">
        <f>+VLOOKUP(tblSalaries[[#This Row],[clean Country]],tblCountries[#All],3,FALSE)</f>
        <v>Europe</v>
      </c>
      <c r="M1177" t="s">
        <v>9</v>
      </c>
      <c r="N1177">
        <v>20</v>
      </c>
      <c r="O1177" s="8" t="str">
        <f>+VLOOKUP(tblSalaries[[#This Row],[Years of Experience]],Categories!$A$14:$B$17,2)</f>
        <v>Over 20 years</v>
      </c>
    </row>
    <row r="1178" spans="2:15" ht="15" customHeight="1" x14ac:dyDescent="0.25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s="8" t="str">
        <f>+VLOOKUP(tblSalaries[[#This Row],[clean Country]],tblCountries[#All],3,FALSE)</f>
        <v>Europe</v>
      </c>
      <c r="M1178" t="s">
        <v>9</v>
      </c>
      <c r="N1178">
        <v>3</v>
      </c>
      <c r="O1178" s="8" t="str">
        <f>+VLOOKUP(tblSalaries[[#This Row],[Years of Experience]],Categories!$A$14:$B$17,2)</f>
        <v>Under 5 years</v>
      </c>
    </row>
    <row r="1179" spans="2:15" ht="15" customHeight="1" x14ac:dyDescent="0.25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s="8" t="str">
        <f>+VLOOKUP(tblSalaries[[#This Row],[clean Country]],tblCountries[#All],3,FALSE)</f>
        <v>South Asia</v>
      </c>
      <c r="M1179" t="s">
        <v>13</v>
      </c>
      <c r="N1179">
        <v>15</v>
      </c>
      <c r="O1179" s="8" t="str">
        <f>+VLOOKUP(tblSalaries[[#This Row],[Years of Experience]],Categories!$A$14:$B$17,2)</f>
        <v>10-20 years</v>
      </c>
    </row>
    <row r="1180" spans="2:15" ht="15" customHeight="1" x14ac:dyDescent="0.25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s="8" t="str">
        <f>+VLOOKUP(tblSalaries[[#This Row],[clean Country]],tblCountries[#All],3,FALSE)</f>
        <v>South Asia</v>
      </c>
      <c r="M1180" t="s">
        <v>13</v>
      </c>
      <c r="N1180">
        <v>13</v>
      </c>
      <c r="O1180" s="8" t="str">
        <f>+VLOOKUP(tblSalaries[[#This Row],[Years of Experience]],Categories!$A$14:$B$17,2)</f>
        <v>10-20 years</v>
      </c>
    </row>
    <row r="1181" spans="2:15" ht="15" customHeight="1" x14ac:dyDescent="0.25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s="8" t="str">
        <f>+VLOOKUP(tblSalaries[[#This Row],[clean Country]],tblCountries[#All],3,FALSE)</f>
        <v>North America</v>
      </c>
      <c r="M1181" t="s">
        <v>9</v>
      </c>
      <c r="N1181">
        <v>1.5</v>
      </c>
      <c r="O1181" s="8" t="str">
        <f>+VLOOKUP(tblSalaries[[#This Row],[Years of Experience]],Categories!$A$14:$B$17,2)</f>
        <v>Under 5 years</v>
      </c>
    </row>
    <row r="1182" spans="2:15" ht="15" customHeight="1" x14ac:dyDescent="0.25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s="8" t="str">
        <f>+VLOOKUP(tblSalaries[[#This Row],[clean Country]],tblCountries[#All],3,FALSE)</f>
        <v>Europe</v>
      </c>
      <c r="M1182" t="s">
        <v>13</v>
      </c>
      <c r="N1182">
        <v>10</v>
      </c>
      <c r="O1182" s="8" t="str">
        <f>+VLOOKUP(tblSalaries[[#This Row],[Years of Experience]],Categories!$A$14:$B$17,2)</f>
        <v>10-20 years</v>
      </c>
    </row>
    <row r="1183" spans="2:15" ht="15" customHeight="1" x14ac:dyDescent="0.25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s="8" t="str">
        <f>+VLOOKUP(tblSalaries[[#This Row],[clean Country]],tblCountries[#All],3,FALSE)</f>
        <v>Europe</v>
      </c>
      <c r="M1183" t="s">
        <v>13</v>
      </c>
      <c r="N1183">
        <v>10</v>
      </c>
      <c r="O1183" s="8" t="str">
        <f>+VLOOKUP(tblSalaries[[#This Row],[Years of Experience]],Categories!$A$14:$B$17,2)</f>
        <v>10-20 years</v>
      </c>
    </row>
    <row r="1184" spans="2:15" ht="15" customHeight="1" x14ac:dyDescent="0.25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s="8" t="str">
        <f>+VLOOKUP(tblSalaries[[#This Row],[clean Country]],tblCountries[#All],3,FALSE)</f>
        <v>South Asia</v>
      </c>
      <c r="M1184" t="s">
        <v>9</v>
      </c>
      <c r="N1184">
        <v>1</v>
      </c>
      <c r="O1184" s="8" t="str">
        <f>+VLOOKUP(tblSalaries[[#This Row],[Years of Experience]],Categories!$A$14:$B$17,2)</f>
        <v>Under 5 years</v>
      </c>
    </row>
    <row r="1185" spans="2:15" ht="15" customHeight="1" x14ac:dyDescent="0.25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s="8" t="str">
        <f>+VLOOKUP(tblSalaries[[#This Row],[clean Country]],tblCountries[#All],3,FALSE)</f>
        <v>Europe</v>
      </c>
      <c r="M1185" t="s">
        <v>25</v>
      </c>
      <c r="N1185">
        <v>12</v>
      </c>
      <c r="O1185" s="8" t="str">
        <f>+VLOOKUP(tblSalaries[[#This Row],[Years of Experience]],Categories!$A$14:$B$17,2)</f>
        <v>10-20 years</v>
      </c>
    </row>
    <row r="1186" spans="2:15" ht="15" customHeight="1" x14ac:dyDescent="0.25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s="8" t="str">
        <f>+VLOOKUP(tblSalaries[[#This Row],[clean Country]],tblCountries[#All],3,FALSE)</f>
        <v>Central Asia &amp; Middle East</v>
      </c>
      <c r="M1186" t="s">
        <v>13</v>
      </c>
      <c r="N1186">
        <v>14</v>
      </c>
      <c r="O1186" s="8" t="str">
        <f>+VLOOKUP(tblSalaries[[#This Row],[Years of Experience]],Categories!$A$14:$B$17,2)</f>
        <v>10-20 years</v>
      </c>
    </row>
    <row r="1187" spans="2:15" ht="15" customHeight="1" x14ac:dyDescent="0.25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s="8" t="str">
        <f>+VLOOKUP(tblSalaries[[#This Row],[clean Country]],tblCountries[#All],3,FALSE)</f>
        <v>South Asia</v>
      </c>
      <c r="M1187" t="s">
        <v>25</v>
      </c>
      <c r="N1187">
        <v>13</v>
      </c>
      <c r="O1187" s="8" t="str">
        <f>+VLOOKUP(tblSalaries[[#This Row],[Years of Experience]],Categories!$A$14:$B$17,2)</f>
        <v>10-20 years</v>
      </c>
    </row>
    <row r="1188" spans="2:15" ht="15" customHeight="1" x14ac:dyDescent="0.25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s="8" t="str">
        <f>+VLOOKUP(tblSalaries[[#This Row],[clean Country]],tblCountries[#All],3,FALSE)</f>
        <v>North America</v>
      </c>
      <c r="M1188" t="s">
        <v>25</v>
      </c>
      <c r="N1188">
        <v>6</v>
      </c>
      <c r="O1188" s="8" t="str">
        <f>+VLOOKUP(tblSalaries[[#This Row],[Years of Experience]],Categories!$A$14:$B$17,2)</f>
        <v>5-10 years</v>
      </c>
    </row>
    <row r="1189" spans="2:15" ht="15" customHeight="1" x14ac:dyDescent="0.25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s="8" t="str">
        <f>+VLOOKUP(tblSalaries[[#This Row],[clean Country]],tblCountries[#All],3,FALSE)</f>
        <v>South Asia</v>
      </c>
      <c r="M1189" t="s">
        <v>9</v>
      </c>
      <c r="N1189">
        <v>5</v>
      </c>
      <c r="O1189" s="8" t="str">
        <f>+VLOOKUP(tblSalaries[[#This Row],[Years of Experience]],Categories!$A$14:$B$17,2)</f>
        <v>5-10 years</v>
      </c>
    </row>
    <row r="1190" spans="2:15" ht="15" customHeight="1" x14ac:dyDescent="0.25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s="8" t="str">
        <f>+VLOOKUP(tblSalaries[[#This Row],[clean Country]],tblCountries[#All],3,FALSE)</f>
        <v>Europe</v>
      </c>
      <c r="M1190" t="s">
        <v>9</v>
      </c>
      <c r="N1190">
        <v>25</v>
      </c>
      <c r="O1190" s="8" t="str">
        <f>+VLOOKUP(tblSalaries[[#This Row],[Years of Experience]],Categories!$A$14:$B$17,2)</f>
        <v>Over 20 years</v>
      </c>
    </row>
    <row r="1191" spans="2:15" ht="15" customHeight="1" x14ac:dyDescent="0.25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s="8" t="str">
        <f>+VLOOKUP(tblSalaries[[#This Row],[clean Country]],tblCountries[#All],3,FALSE)</f>
        <v>South Asia</v>
      </c>
      <c r="M1191" t="s">
        <v>18</v>
      </c>
      <c r="N1191">
        <v>3</v>
      </c>
      <c r="O1191" s="8" t="str">
        <f>+VLOOKUP(tblSalaries[[#This Row],[Years of Experience]],Categories!$A$14:$B$17,2)</f>
        <v>Under 5 years</v>
      </c>
    </row>
    <row r="1192" spans="2:15" ht="15" customHeight="1" x14ac:dyDescent="0.25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s="8" t="str">
        <f>+VLOOKUP(tblSalaries[[#This Row],[clean Country]],tblCountries[#All],3,FALSE)</f>
        <v>North America</v>
      </c>
      <c r="M1192" t="s">
        <v>9</v>
      </c>
      <c r="N1192">
        <v>12</v>
      </c>
      <c r="O1192" s="8" t="str">
        <f>+VLOOKUP(tblSalaries[[#This Row],[Years of Experience]],Categories!$A$14:$B$17,2)</f>
        <v>10-20 years</v>
      </c>
    </row>
    <row r="1193" spans="2:15" ht="15" customHeight="1" x14ac:dyDescent="0.25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s="8" t="str">
        <f>+VLOOKUP(tblSalaries[[#This Row],[clean Country]],tblCountries[#All],3,FALSE)</f>
        <v>South Asia</v>
      </c>
      <c r="M1193" t="s">
        <v>9</v>
      </c>
      <c r="N1193">
        <v>4</v>
      </c>
      <c r="O1193" s="8" t="str">
        <f>+VLOOKUP(tblSalaries[[#This Row],[Years of Experience]],Categories!$A$14:$B$17,2)</f>
        <v>Under 5 years</v>
      </c>
    </row>
    <row r="1194" spans="2:15" ht="15" customHeight="1" x14ac:dyDescent="0.25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s="8" t="str">
        <f>+VLOOKUP(tblSalaries[[#This Row],[clean Country]],tblCountries[#All],3,FALSE)</f>
        <v>South Asia</v>
      </c>
      <c r="M1194" t="s">
        <v>18</v>
      </c>
      <c r="N1194">
        <v>3</v>
      </c>
      <c r="O1194" s="8" t="str">
        <f>+VLOOKUP(tblSalaries[[#This Row],[Years of Experience]],Categories!$A$14:$B$17,2)</f>
        <v>Under 5 years</v>
      </c>
    </row>
    <row r="1195" spans="2:15" ht="15" customHeight="1" x14ac:dyDescent="0.25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s="8" t="str">
        <f>+VLOOKUP(tblSalaries[[#This Row],[clean Country]],tblCountries[#All],3,FALSE)</f>
        <v>North America</v>
      </c>
      <c r="M1195" t="s">
        <v>9</v>
      </c>
      <c r="N1195">
        <v>10</v>
      </c>
      <c r="O1195" s="8" t="str">
        <f>+VLOOKUP(tblSalaries[[#This Row],[Years of Experience]],Categories!$A$14:$B$17,2)</f>
        <v>10-20 years</v>
      </c>
    </row>
    <row r="1196" spans="2:15" ht="15" customHeight="1" x14ac:dyDescent="0.25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s="8" t="str">
        <f>+VLOOKUP(tblSalaries[[#This Row],[clean Country]],tblCountries[#All],3,FALSE)</f>
        <v>North America</v>
      </c>
      <c r="M1196" t="s">
        <v>18</v>
      </c>
      <c r="N1196">
        <v>13</v>
      </c>
      <c r="O1196" s="8" t="str">
        <f>+VLOOKUP(tblSalaries[[#This Row],[Years of Experience]],Categories!$A$14:$B$17,2)</f>
        <v>10-20 years</v>
      </c>
    </row>
    <row r="1197" spans="2:15" ht="15" customHeight="1" x14ac:dyDescent="0.25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s="8" t="str">
        <f>+VLOOKUP(tblSalaries[[#This Row],[clean Country]],tblCountries[#All],3,FALSE)</f>
        <v>North America</v>
      </c>
      <c r="M1197" t="s">
        <v>18</v>
      </c>
      <c r="N1197">
        <v>15</v>
      </c>
      <c r="O1197" s="8" t="str">
        <f>+VLOOKUP(tblSalaries[[#This Row],[Years of Experience]],Categories!$A$14:$B$17,2)</f>
        <v>10-20 years</v>
      </c>
    </row>
    <row r="1198" spans="2:15" ht="15" customHeight="1" x14ac:dyDescent="0.25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s="8" t="str">
        <f>+VLOOKUP(tblSalaries[[#This Row],[clean Country]],tblCountries[#All],3,FALSE)</f>
        <v>Central &amp; South America</v>
      </c>
      <c r="M1198" t="s">
        <v>18</v>
      </c>
      <c r="N1198">
        <v>5</v>
      </c>
      <c r="O1198" s="8" t="str">
        <f>+VLOOKUP(tblSalaries[[#This Row],[Years of Experience]],Categories!$A$14:$B$17,2)</f>
        <v>5-10 years</v>
      </c>
    </row>
    <row r="1199" spans="2:15" ht="15" customHeight="1" x14ac:dyDescent="0.25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s="8" t="str">
        <f>+VLOOKUP(tblSalaries[[#This Row],[clean Country]],tblCountries[#All],3,FALSE)</f>
        <v>North America</v>
      </c>
      <c r="M1199" t="s">
        <v>9</v>
      </c>
      <c r="N1199">
        <v>30</v>
      </c>
      <c r="O1199" s="8" t="str">
        <f>+VLOOKUP(tblSalaries[[#This Row],[Years of Experience]],Categories!$A$14:$B$17,2)</f>
        <v>Over 20 years</v>
      </c>
    </row>
    <row r="1200" spans="2:15" ht="15" customHeight="1" x14ac:dyDescent="0.25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s="8" t="str">
        <f>+VLOOKUP(tblSalaries[[#This Row],[clean Country]],tblCountries[#All],3,FALSE)</f>
        <v>South Asia</v>
      </c>
      <c r="M1200" t="s">
        <v>13</v>
      </c>
      <c r="N1200">
        <v>2</v>
      </c>
      <c r="O1200" s="8" t="str">
        <f>+VLOOKUP(tblSalaries[[#This Row],[Years of Experience]],Categories!$A$14:$B$17,2)</f>
        <v>Under 5 years</v>
      </c>
    </row>
    <row r="1201" spans="2:15" ht="15" customHeight="1" x14ac:dyDescent="0.25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s="8" t="str">
        <f>+VLOOKUP(tblSalaries[[#This Row],[clean Country]],tblCountries[#All],3,FALSE)</f>
        <v>South Asia</v>
      </c>
      <c r="M1201" t="s">
        <v>9</v>
      </c>
      <c r="N1201">
        <v>8.5</v>
      </c>
      <c r="O1201" s="8" t="str">
        <f>+VLOOKUP(tblSalaries[[#This Row],[Years of Experience]],Categories!$A$14:$B$17,2)</f>
        <v>5-10 years</v>
      </c>
    </row>
    <row r="1202" spans="2:15" ht="15" customHeight="1" x14ac:dyDescent="0.25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s="8" t="str">
        <f>+VLOOKUP(tblSalaries[[#This Row],[clean Country]],tblCountries[#All],3,FALSE)</f>
        <v>South Asia</v>
      </c>
      <c r="M1202" t="s">
        <v>9</v>
      </c>
      <c r="N1202">
        <v>6</v>
      </c>
      <c r="O1202" s="8" t="str">
        <f>+VLOOKUP(tblSalaries[[#This Row],[Years of Experience]],Categories!$A$14:$B$17,2)</f>
        <v>5-10 years</v>
      </c>
    </row>
    <row r="1203" spans="2:15" ht="15" customHeight="1" x14ac:dyDescent="0.25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s="8" t="str">
        <f>+VLOOKUP(tblSalaries[[#This Row],[clean Country]],tblCountries[#All],3,FALSE)</f>
        <v>South Asia</v>
      </c>
      <c r="M1203" t="s">
        <v>25</v>
      </c>
      <c r="N1203">
        <v>6</v>
      </c>
      <c r="O1203" s="8" t="str">
        <f>+VLOOKUP(tblSalaries[[#This Row],[Years of Experience]],Categories!$A$14:$B$17,2)</f>
        <v>5-10 years</v>
      </c>
    </row>
    <row r="1204" spans="2:15" ht="15" customHeight="1" x14ac:dyDescent="0.25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s="8" t="str">
        <f>+VLOOKUP(tblSalaries[[#This Row],[clean Country]],tblCountries[#All],3,FALSE)</f>
        <v>North America</v>
      </c>
      <c r="M1204" t="s">
        <v>9</v>
      </c>
      <c r="N1204">
        <v>11</v>
      </c>
      <c r="O1204" s="8" t="str">
        <f>+VLOOKUP(tblSalaries[[#This Row],[Years of Experience]],Categories!$A$14:$B$17,2)</f>
        <v>10-20 years</v>
      </c>
    </row>
    <row r="1205" spans="2:15" ht="15" customHeight="1" x14ac:dyDescent="0.25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s="8" t="str">
        <f>+VLOOKUP(tblSalaries[[#This Row],[clean Country]],tblCountries[#All],3,FALSE)</f>
        <v>Central Asia &amp; Middle East</v>
      </c>
      <c r="M1205" t="s">
        <v>18</v>
      </c>
      <c r="N1205">
        <v>25</v>
      </c>
      <c r="O1205" s="8" t="str">
        <f>+VLOOKUP(tblSalaries[[#This Row],[Years of Experience]],Categories!$A$14:$B$17,2)</f>
        <v>Over 20 years</v>
      </c>
    </row>
    <row r="1206" spans="2:15" ht="15" customHeight="1" x14ac:dyDescent="0.25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s="8" t="str">
        <f>+VLOOKUP(tblSalaries[[#This Row],[clean Country]],tblCountries[#All],3,FALSE)</f>
        <v>South Asia</v>
      </c>
      <c r="M1206" t="s">
        <v>9</v>
      </c>
      <c r="N1206">
        <v>1</v>
      </c>
      <c r="O1206" s="8" t="str">
        <f>+VLOOKUP(tblSalaries[[#This Row],[Years of Experience]],Categories!$A$14:$B$17,2)</f>
        <v>Under 5 years</v>
      </c>
    </row>
    <row r="1207" spans="2:15" ht="15" customHeight="1" x14ac:dyDescent="0.25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s="8" t="str">
        <f>+VLOOKUP(tblSalaries[[#This Row],[clean Country]],tblCountries[#All],3,FALSE)</f>
        <v>South Asia</v>
      </c>
      <c r="M1207" t="s">
        <v>9</v>
      </c>
      <c r="N1207">
        <v>6</v>
      </c>
      <c r="O1207" s="8" t="str">
        <f>+VLOOKUP(tblSalaries[[#This Row],[Years of Experience]],Categories!$A$14:$B$17,2)</f>
        <v>5-10 years</v>
      </c>
    </row>
    <row r="1208" spans="2:15" ht="15" customHeight="1" x14ac:dyDescent="0.25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s="8" t="str">
        <f>+VLOOKUP(tblSalaries[[#This Row],[clean Country]],tblCountries[#All],3,FALSE)</f>
        <v>South Asia</v>
      </c>
      <c r="M1208" t="s">
        <v>9</v>
      </c>
      <c r="N1208">
        <v>15</v>
      </c>
      <c r="O1208" s="8" t="str">
        <f>+VLOOKUP(tblSalaries[[#This Row],[Years of Experience]],Categories!$A$14:$B$17,2)</f>
        <v>10-20 years</v>
      </c>
    </row>
    <row r="1209" spans="2:15" ht="15" customHeight="1" x14ac:dyDescent="0.25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s="8" t="str">
        <f>+VLOOKUP(tblSalaries[[#This Row],[clean Country]],tblCountries[#All],3,FALSE)</f>
        <v>Europe</v>
      </c>
      <c r="M1209" t="s">
        <v>9</v>
      </c>
      <c r="N1209">
        <v>2</v>
      </c>
      <c r="O1209" s="8" t="str">
        <f>+VLOOKUP(tblSalaries[[#This Row],[Years of Experience]],Categories!$A$14:$B$17,2)</f>
        <v>Under 5 years</v>
      </c>
    </row>
    <row r="1210" spans="2:15" ht="15" customHeight="1" x14ac:dyDescent="0.25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s="8" t="str">
        <f>+VLOOKUP(tblSalaries[[#This Row],[clean Country]],tblCountries[#All],3,FALSE)</f>
        <v>Europe</v>
      </c>
      <c r="M1210" t="s">
        <v>18</v>
      </c>
      <c r="N1210">
        <v>8</v>
      </c>
      <c r="O1210" s="8" t="str">
        <f>+VLOOKUP(tblSalaries[[#This Row],[Years of Experience]],Categories!$A$14:$B$17,2)</f>
        <v>5-10 years</v>
      </c>
    </row>
    <row r="1211" spans="2:15" ht="15" customHeight="1" x14ac:dyDescent="0.25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s="8" t="str">
        <f>+VLOOKUP(tblSalaries[[#This Row],[clean Country]],tblCountries[#All],3,FALSE)</f>
        <v>South Asia</v>
      </c>
      <c r="M1211" t="s">
        <v>9</v>
      </c>
      <c r="N1211">
        <v>1</v>
      </c>
      <c r="O1211" s="8" t="str">
        <f>+VLOOKUP(tblSalaries[[#This Row],[Years of Experience]],Categories!$A$14:$B$17,2)</f>
        <v>Under 5 years</v>
      </c>
    </row>
    <row r="1212" spans="2:15" ht="15" customHeight="1" x14ac:dyDescent="0.25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s="8" t="str">
        <f>+VLOOKUP(tblSalaries[[#This Row],[clean Country]],tblCountries[#All],3,FALSE)</f>
        <v>Europe</v>
      </c>
      <c r="M1212" t="s">
        <v>9</v>
      </c>
      <c r="N1212">
        <v>12</v>
      </c>
      <c r="O1212" s="8" t="str">
        <f>+VLOOKUP(tblSalaries[[#This Row],[Years of Experience]],Categories!$A$14:$B$17,2)</f>
        <v>10-20 years</v>
      </c>
    </row>
    <row r="1213" spans="2:15" ht="15" customHeight="1" x14ac:dyDescent="0.25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s="8" t="str">
        <f>+VLOOKUP(tblSalaries[[#This Row],[clean Country]],tblCountries[#All],3,FALSE)</f>
        <v>Europe</v>
      </c>
      <c r="M1213" t="s">
        <v>9</v>
      </c>
      <c r="N1213">
        <v>15</v>
      </c>
      <c r="O1213" s="8" t="str">
        <f>+VLOOKUP(tblSalaries[[#This Row],[Years of Experience]],Categories!$A$14:$B$17,2)</f>
        <v>10-20 years</v>
      </c>
    </row>
    <row r="1214" spans="2:15" ht="15" customHeight="1" x14ac:dyDescent="0.25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s="8" t="str">
        <f>+VLOOKUP(tblSalaries[[#This Row],[clean Country]],tblCountries[#All],3,FALSE)</f>
        <v>Oceania</v>
      </c>
      <c r="M1214" t="s">
        <v>18</v>
      </c>
      <c r="N1214">
        <v>10</v>
      </c>
      <c r="O1214" s="8" t="str">
        <f>+VLOOKUP(tblSalaries[[#This Row],[Years of Experience]],Categories!$A$14:$B$17,2)</f>
        <v>10-20 years</v>
      </c>
    </row>
    <row r="1215" spans="2:15" ht="15" customHeight="1" x14ac:dyDescent="0.25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s="8" t="str">
        <f>+VLOOKUP(tblSalaries[[#This Row],[clean Country]],tblCountries[#All],3,FALSE)</f>
        <v>Europe</v>
      </c>
      <c r="M1215" t="s">
        <v>13</v>
      </c>
      <c r="N1215">
        <v>12</v>
      </c>
      <c r="O1215" s="8" t="str">
        <f>+VLOOKUP(tblSalaries[[#This Row],[Years of Experience]],Categories!$A$14:$B$17,2)</f>
        <v>10-20 years</v>
      </c>
    </row>
    <row r="1216" spans="2:15" ht="15" customHeight="1" x14ac:dyDescent="0.25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s="8" t="str">
        <f>+VLOOKUP(tblSalaries[[#This Row],[clean Country]],tblCountries[#All],3,FALSE)</f>
        <v>Europe</v>
      </c>
      <c r="M1216" t="s">
        <v>25</v>
      </c>
      <c r="N1216">
        <v>8</v>
      </c>
      <c r="O1216" s="8" t="str">
        <f>+VLOOKUP(tblSalaries[[#This Row],[Years of Experience]],Categories!$A$14:$B$17,2)</f>
        <v>5-10 years</v>
      </c>
    </row>
    <row r="1217" spans="2:15" ht="15" customHeight="1" x14ac:dyDescent="0.25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s="8" t="str">
        <f>+VLOOKUP(tblSalaries[[#This Row],[clean Country]],tblCountries[#All],3,FALSE)</f>
        <v>Europe</v>
      </c>
      <c r="M1217" t="s">
        <v>9</v>
      </c>
      <c r="N1217">
        <v>20</v>
      </c>
      <c r="O1217" s="8" t="str">
        <f>+VLOOKUP(tblSalaries[[#This Row],[Years of Experience]],Categories!$A$14:$B$17,2)</f>
        <v>Over 20 years</v>
      </c>
    </row>
    <row r="1218" spans="2:15" ht="15" customHeight="1" x14ac:dyDescent="0.25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s="8" t="str">
        <f>+VLOOKUP(tblSalaries[[#This Row],[clean Country]],tblCountries[#All],3,FALSE)</f>
        <v>Europe</v>
      </c>
      <c r="M1218" t="s">
        <v>18</v>
      </c>
      <c r="N1218">
        <v>10</v>
      </c>
      <c r="O1218" s="8" t="str">
        <f>+VLOOKUP(tblSalaries[[#This Row],[Years of Experience]],Categories!$A$14:$B$17,2)</f>
        <v>10-20 years</v>
      </c>
    </row>
    <row r="1219" spans="2:15" ht="15" customHeight="1" x14ac:dyDescent="0.25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s="8" t="str">
        <f>+VLOOKUP(tblSalaries[[#This Row],[clean Country]],tblCountries[#All],3,FALSE)</f>
        <v>Europe</v>
      </c>
      <c r="M1219" t="s">
        <v>25</v>
      </c>
      <c r="N1219">
        <v>3</v>
      </c>
      <c r="O1219" s="8" t="str">
        <f>+VLOOKUP(tblSalaries[[#This Row],[Years of Experience]],Categories!$A$14:$B$17,2)</f>
        <v>Under 5 years</v>
      </c>
    </row>
    <row r="1220" spans="2:15" ht="15" customHeight="1" x14ac:dyDescent="0.25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s="8" t="str">
        <f>+VLOOKUP(tblSalaries[[#This Row],[clean Country]],tblCountries[#All],3,FALSE)</f>
        <v>Europe</v>
      </c>
      <c r="M1220" t="s">
        <v>9</v>
      </c>
      <c r="N1220">
        <v>14</v>
      </c>
      <c r="O1220" s="8" t="str">
        <f>+VLOOKUP(tblSalaries[[#This Row],[Years of Experience]],Categories!$A$14:$B$17,2)</f>
        <v>10-20 years</v>
      </c>
    </row>
    <row r="1221" spans="2:15" ht="15" customHeight="1" x14ac:dyDescent="0.25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s="8" t="str">
        <f>+VLOOKUP(tblSalaries[[#This Row],[clean Country]],tblCountries[#All],3,FALSE)</f>
        <v>North America</v>
      </c>
      <c r="M1221" t="s">
        <v>9</v>
      </c>
      <c r="N1221">
        <v>1</v>
      </c>
      <c r="O1221" s="8" t="str">
        <f>+VLOOKUP(tblSalaries[[#This Row],[Years of Experience]],Categories!$A$14:$B$17,2)</f>
        <v>Under 5 years</v>
      </c>
    </row>
    <row r="1222" spans="2:15" ht="15" customHeight="1" x14ac:dyDescent="0.25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s="8" t="str">
        <f>+VLOOKUP(tblSalaries[[#This Row],[clean Country]],tblCountries[#All],3,FALSE)</f>
        <v>South Asia</v>
      </c>
      <c r="M1222" t="s">
        <v>25</v>
      </c>
      <c r="N1222">
        <v>2</v>
      </c>
      <c r="O1222" s="8" t="str">
        <f>+VLOOKUP(tblSalaries[[#This Row],[Years of Experience]],Categories!$A$14:$B$17,2)</f>
        <v>Under 5 years</v>
      </c>
    </row>
    <row r="1223" spans="2:15" ht="15" customHeight="1" x14ac:dyDescent="0.25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s="8" t="str">
        <f>+VLOOKUP(tblSalaries[[#This Row],[clean Country]],tblCountries[#All],3,FALSE)</f>
        <v>Europe</v>
      </c>
      <c r="M1223" t="s">
        <v>13</v>
      </c>
      <c r="N1223">
        <v>10</v>
      </c>
      <c r="O1223" s="8" t="str">
        <f>+VLOOKUP(tblSalaries[[#This Row],[Years of Experience]],Categories!$A$14:$B$17,2)</f>
        <v>10-20 years</v>
      </c>
    </row>
    <row r="1224" spans="2:15" ht="15" customHeight="1" x14ac:dyDescent="0.25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s="8" t="str">
        <f>+VLOOKUP(tblSalaries[[#This Row],[clean Country]],tblCountries[#All],3,FALSE)</f>
        <v>Europe</v>
      </c>
      <c r="M1224" t="s">
        <v>13</v>
      </c>
      <c r="N1224">
        <v>17</v>
      </c>
      <c r="O1224" s="8" t="str">
        <f>+VLOOKUP(tblSalaries[[#This Row],[Years of Experience]],Categories!$A$14:$B$17,2)</f>
        <v>10-20 years</v>
      </c>
    </row>
    <row r="1225" spans="2:15" ht="15" customHeight="1" x14ac:dyDescent="0.25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s="8" t="str">
        <f>+VLOOKUP(tblSalaries[[#This Row],[clean Country]],tblCountries[#All],3,FALSE)</f>
        <v>North America</v>
      </c>
      <c r="M1225" t="s">
        <v>9</v>
      </c>
      <c r="N1225">
        <v>5</v>
      </c>
      <c r="O1225" s="8" t="str">
        <f>+VLOOKUP(tblSalaries[[#This Row],[Years of Experience]],Categories!$A$14:$B$17,2)</f>
        <v>5-10 years</v>
      </c>
    </row>
    <row r="1226" spans="2:15" ht="15" customHeight="1" x14ac:dyDescent="0.25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s="8" t="str">
        <f>+VLOOKUP(tblSalaries[[#This Row],[clean Country]],tblCountries[#All],3,FALSE)</f>
        <v>Oceania</v>
      </c>
      <c r="M1226" t="s">
        <v>18</v>
      </c>
      <c r="N1226">
        <v>10</v>
      </c>
      <c r="O1226" s="8" t="str">
        <f>+VLOOKUP(tblSalaries[[#This Row],[Years of Experience]],Categories!$A$14:$B$17,2)</f>
        <v>10-20 years</v>
      </c>
    </row>
    <row r="1227" spans="2:15" ht="15" customHeight="1" x14ac:dyDescent="0.25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s="8" t="str">
        <f>+VLOOKUP(tblSalaries[[#This Row],[clean Country]],tblCountries[#All],3,FALSE)</f>
        <v>North America</v>
      </c>
      <c r="M1227" t="s">
        <v>25</v>
      </c>
      <c r="N1227">
        <v>7</v>
      </c>
      <c r="O1227" s="8" t="str">
        <f>+VLOOKUP(tblSalaries[[#This Row],[Years of Experience]],Categories!$A$14:$B$17,2)</f>
        <v>5-10 years</v>
      </c>
    </row>
    <row r="1228" spans="2:15" ht="15" customHeight="1" x14ac:dyDescent="0.25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s="8" t="str">
        <f>+VLOOKUP(tblSalaries[[#This Row],[clean Country]],tblCountries[#All],3,FALSE)</f>
        <v>Europe</v>
      </c>
      <c r="M1228" t="s">
        <v>9</v>
      </c>
      <c r="N1228">
        <v>25</v>
      </c>
      <c r="O1228" s="8" t="str">
        <f>+VLOOKUP(tblSalaries[[#This Row],[Years of Experience]],Categories!$A$14:$B$17,2)</f>
        <v>Over 20 years</v>
      </c>
    </row>
    <row r="1229" spans="2:15" ht="15" customHeight="1" x14ac:dyDescent="0.25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s="8" t="str">
        <f>+VLOOKUP(tblSalaries[[#This Row],[clean Country]],tblCountries[#All],3,FALSE)</f>
        <v>Europe</v>
      </c>
      <c r="M1229" t="s">
        <v>9</v>
      </c>
      <c r="N1229">
        <v>1</v>
      </c>
      <c r="O1229" s="8" t="str">
        <f>+VLOOKUP(tblSalaries[[#This Row],[Years of Experience]],Categories!$A$14:$B$17,2)</f>
        <v>Under 5 years</v>
      </c>
    </row>
    <row r="1230" spans="2:15" ht="15" customHeight="1" x14ac:dyDescent="0.25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s="8" t="str">
        <f>+VLOOKUP(tblSalaries[[#This Row],[clean Country]],tblCountries[#All],3,FALSE)</f>
        <v>North America</v>
      </c>
      <c r="M1230" t="s">
        <v>9</v>
      </c>
      <c r="N1230">
        <v>25</v>
      </c>
      <c r="O1230" s="8" t="str">
        <f>+VLOOKUP(tblSalaries[[#This Row],[Years of Experience]],Categories!$A$14:$B$17,2)</f>
        <v>Over 20 years</v>
      </c>
    </row>
    <row r="1231" spans="2:15" ht="15" customHeight="1" x14ac:dyDescent="0.25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s="8" t="str">
        <f>+VLOOKUP(tblSalaries[[#This Row],[clean Country]],tblCountries[#All],3,FALSE)</f>
        <v>North America</v>
      </c>
      <c r="M1231" t="s">
        <v>13</v>
      </c>
      <c r="N1231">
        <v>16</v>
      </c>
      <c r="O1231" s="8" t="str">
        <f>+VLOOKUP(tblSalaries[[#This Row],[Years of Experience]],Categories!$A$14:$B$17,2)</f>
        <v>10-20 years</v>
      </c>
    </row>
    <row r="1232" spans="2:15" ht="15" customHeight="1" x14ac:dyDescent="0.25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s="8" t="str">
        <f>+VLOOKUP(tblSalaries[[#This Row],[clean Country]],tblCountries[#All],3,FALSE)</f>
        <v>Oceania</v>
      </c>
      <c r="M1232" t="s">
        <v>9</v>
      </c>
      <c r="N1232">
        <v>5</v>
      </c>
      <c r="O1232" s="8" t="str">
        <f>+VLOOKUP(tblSalaries[[#This Row],[Years of Experience]],Categories!$A$14:$B$17,2)</f>
        <v>5-10 years</v>
      </c>
    </row>
    <row r="1233" spans="2:15" ht="15" customHeight="1" x14ac:dyDescent="0.25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s="8" t="str">
        <f>+VLOOKUP(tblSalaries[[#This Row],[clean Country]],tblCountries[#All],3,FALSE)</f>
        <v>Central &amp; South America</v>
      </c>
      <c r="M1233" t="s">
        <v>25</v>
      </c>
      <c r="N1233">
        <v>15</v>
      </c>
      <c r="O1233" s="8" t="str">
        <f>+VLOOKUP(tblSalaries[[#This Row],[Years of Experience]],Categories!$A$14:$B$17,2)</f>
        <v>10-20 years</v>
      </c>
    </row>
    <row r="1234" spans="2:15" ht="15" customHeight="1" x14ac:dyDescent="0.25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s="8" t="str">
        <f>+VLOOKUP(tblSalaries[[#This Row],[clean Country]],tblCountries[#All],3,FALSE)</f>
        <v>Europe</v>
      </c>
      <c r="M1234" t="s">
        <v>9</v>
      </c>
      <c r="N1234">
        <v>1</v>
      </c>
      <c r="O1234" s="8" t="str">
        <f>+VLOOKUP(tblSalaries[[#This Row],[Years of Experience]],Categories!$A$14:$B$17,2)</f>
        <v>Under 5 years</v>
      </c>
    </row>
    <row r="1235" spans="2:15" ht="15" customHeight="1" x14ac:dyDescent="0.25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s="8" t="str">
        <f>+VLOOKUP(tblSalaries[[#This Row],[clean Country]],tblCountries[#All],3,FALSE)</f>
        <v>North America</v>
      </c>
      <c r="M1235" t="s">
        <v>25</v>
      </c>
      <c r="N1235">
        <v>6</v>
      </c>
      <c r="O1235" s="8" t="str">
        <f>+VLOOKUP(tblSalaries[[#This Row],[Years of Experience]],Categories!$A$14:$B$17,2)</f>
        <v>5-10 years</v>
      </c>
    </row>
    <row r="1236" spans="2:15" ht="15" customHeight="1" x14ac:dyDescent="0.25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s="8" t="str">
        <f>+VLOOKUP(tblSalaries[[#This Row],[clean Country]],tblCountries[#All],3,FALSE)</f>
        <v>North America</v>
      </c>
      <c r="M1236" t="s">
        <v>18</v>
      </c>
      <c r="N1236">
        <v>15</v>
      </c>
      <c r="O1236" s="8" t="str">
        <f>+VLOOKUP(tblSalaries[[#This Row],[Years of Experience]],Categories!$A$14:$B$17,2)</f>
        <v>10-20 years</v>
      </c>
    </row>
    <row r="1237" spans="2:15" ht="15" customHeight="1" x14ac:dyDescent="0.25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s="8" t="str">
        <f>+VLOOKUP(tblSalaries[[#This Row],[clean Country]],tblCountries[#All],3,FALSE)</f>
        <v>East Asia</v>
      </c>
      <c r="M1237" t="s">
        <v>13</v>
      </c>
      <c r="N1237">
        <v>2</v>
      </c>
      <c r="O1237" s="8" t="str">
        <f>+VLOOKUP(tblSalaries[[#This Row],[Years of Experience]],Categories!$A$14:$B$17,2)</f>
        <v>Under 5 years</v>
      </c>
    </row>
    <row r="1238" spans="2:15" ht="15" customHeight="1" x14ac:dyDescent="0.25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s="8" t="str">
        <f>+VLOOKUP(tblSalaries[[#This Row],[clean Country]],tblCountries[#All],3,FALSE)</f>
        <v>South Asia</v>
      </c>
      <c r="M1238" t="s">
        <v>9</v>
      </c>
      <c r="N1238">
        <v>2</v>
      </c>
      <c r="O1238" s="8" t="str">
        <f>+VLOOKUP(tblSalaries[[#This Row],[Years of Experience]],Categories!$A$14:$B$17,2)</f>
        <v>Under 5 years</v>
      </c>
    </row>
    <row r="1239" spans="2:15" ht="15" customHeight="1" x14ac:dyDescent="0.25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s="8" t="str">
        <f>+VLOOKUP(tblSalaries[[#This Row],[clean Country]],tblCountries[#All],3,FALSE)</f>
        <v>South Asia</v>
      </c>
      <c r="M1239" t="s">
        <v>25</v>
      </c>
      <c r="N1239">
        <v>5</v>
      </c>
      <c r="O1239" s="8" t="str">
        <f>+VLOOKUP(tblSalaries[[#This Row],[Years of Experience]],Categories!$A$14:$B$17,2)</f>
        <v>5-10 years</v>
      </c>
    </row>
    <row r="1240" spans="2:15" ht="15" customHeight="1" x14ac:dyDescent="0.25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s="8" t="str">
        <f>+VLOOKUP(tblSalaries[[#This Row],[clean Country]],tblCountries[#All],3,FALSE)</f>
        <v>Oceania</v>
      </c>
      <c r="M1240" t="s">
        <v>9</v>
      </c>
      <c r="N1240">
        <v>5</v>
      </c>
      <c r="O1240" s="8" t="str">
        <f>+VLOOKUP(tblSalaries[[#This Row],[Years of Experience]],Categories!$A$14:$B$17,2)</f>
        <v>5-10 years</v>
      </c>
    </row>
    <row r="1241" spans="2:15" ht="15" customHeight="1" x14ac:dyDescent="0.25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s="8" t="str">
        <f>+VLOOKUP(tblSalaries[[#This Row],[clean Country]],tblCountries[#All],3,FALSE)</f>
        <v>Oceania</v>
      </c>
      <c r="M1241" t="s">
        <v>18</v>
      </c>
      <c r="N1241">
        <v>7</v>
      </c>
      <c r="O1241" s="8" t="str">
        <f>+VLOOKUP(tblSalaries[[#This Row],[Years of Experience]],Categories!$A$14:$B$17,2)</f>
        <v>5-10 years</v>
      </c>
    </row>
    <row r="1242" spans="2:15" ht="15" customHeight="1" x14ac:dyDescent="0.25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s="8" t="str">
        <f>+VLOOKUP(tblSalaries[[#This Row],[clean Country]],tblCountries[#All],3,FALSE)</f>
        <v>North America</v>
      </c>
      <c r="M1242" t="s">
        <v>18</v>
      </c>
      <c r="N1242">
        <v>18</v>
      </c>
      <c r="O1242" s="8" t="str">
        <f>+VLOOKUP(tblSalaries[[#This Row],[Years of Experience]],Categories!$A$14:$B$17,2)</f>
        <v>10-20 years</v>
      </c>
    </row>
    <row r="1243" spans="2:15" ht="15" customHeight="1" x14ac:dyDescent="0.25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s="8" t="str">
        <f>+VLOOKUP(tblSalaries[[#This Row],[clean Country]],tblCountries[#All],3,FALSE)</f>
        <v>North America</v>
      </c>
      <c r="M1243" t="s">
        <v>9</v>
      </c>
      <c r="N1243">
        <v>12</v>
      </c>
      <c r="O1243" s="8" t="str">
        <f>+VLOOKUP(tblSalaries[[#This Row],[Years of Experience]],Categories!$A$14:$B$17,2)</f>
        <v>10-20 years</v>
      </c>
    </row>
    <row r="1244" spans="2:15" ht="15" customHeight="1" x14ac:dyDescent="0.25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s="8" t="str">
        <f>+VLOOKUP(tblSalaries[[#This Row],[clean Country]],tblCountries[#All],3,FALSE)</f>
        <v>North America</v>
      </c>
      <c r="M1244" t="s">
        <v>9</v>
      </c>
      <c r="N1244">
        <v>10</v>
      </c>
      <c r="O1244" s="8" t="str">
        <f>+VLOOKUP(tblSalaries[[#This Row],[Years of Experience]],Categories!$A$14:$B$17,2)</f>
        <v>10-20 years</v>
      </c>
    </row>
    <row r="1245" spans="2:15" ht="15" customHeight="1" x14ac:dyDescent="0.25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s="8" t="str">
        <f>+VLOOKUP(tblSalaries[[#This Row],[clean Country]],tblCountries[#All],3,FALSE)</f>
        <v>Oceania</v>
      </c>
      <c r="M1245" t="s">
        <v>9</v>
      </c>
      <c r="N1245">
        <v>15</v>
      </c>
      <c r="O1245" s="8" t="str">
        <f>+VLOOKUP(tblSalaries[[#This Row],[Years of Experience]],Categories!$A$14:$B$17,2)</f>
        <v>10-20 years</v>
      </c>
    </row>
    <row r="1246" spans="2:15" ht="15" customHeight="1" x14ac:dyDescent="0.25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s="8" t="str">
        <f>+VLOOKUP(tblSalaries[[#This Row],[clean Country]],tblCountries[#All],3,FALSE)</f>
        <v>Oceania</v>
      </c>
      <c r="M1246" t="s">
        <v>18</v>
      </c>
      <c r="N1246">
        <v>4</v>
      </c>
      <c r="O1246" s="8" t="str">
        <f>+VLOOKUP(tblSalaries[[#This Row],[Years of Experience]],Categories!$A$14:$B$17,2)</f>
        <v>Under 5 years</v>
      </c>
    </row>
    <row r="1247" spans="2:15" ht="15" customHeight="1" x14ac:dyDescent="0.25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s="8" t="str">
        <f>+VLOOKUP(tblSalaries[[#This Row],[clean Country]],tblCountries[#All],3,FALSE)</f>
        <v>North America</v>
      </c>
      <c r="M1247" t="s">
        <v>9</v>
      </c>
      <c r="N1247">
        <v>20</v>
      </c>
      <c r="O1247" s="8" t="str">
        <f>+VLOOKUP(tblSalaries[[#This Row],[Years of Experience]],Categories!$A$14:$B$17,2)</f>
        <v>Over 20 years</v>
      </c>
    </row>
    <row r="1248" spans="2:15" ht="15" customHeight="1" x14ac:dyDescent="0.25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s="8" t="str">
        <f>+VLOOKUP(tblSalaries[[#This Row],[clean Country]],tblCountries[#All],3,FALSE)</f>
        <v>South Asia</v>
      </c>
      <c r="M1248" t="s">
        <v>18</v>
      </c>
      <c r="N1248">
        <v>3</v>
      </c>
      <c r="O1248" s="8" t="str">
        <f>+VLOOKUP(tblSalaries[[#This Row],[Years of Experience]],Categories!$A$14:$B$17,2)</f>
        <v>Under 5 years</v>
      </c>
    </row>
    <row r="1249" spans="2:15" ht="15" customHeight="1" x14ac:dyDescent="0.25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s="8" t="str">
        <f>+VLOOKUP(tblSalaries[[#This Row],[clean Country]],tblCountries[#All],3,FALSE)</f>
        <v>Oceania</v>
      </c>
      <c r="M1249" t="s">
        <v>25</v>
      </c>
      <c r="N1249">
        <v>2</v>
      </c>
      <c r="O1249" s="8" t="str">
        <f>+VLOOKUP(tblSalaries[[#This Row],[Years of Experience]],Categories!$A$14:$B$17,2)</f>
        <v>Under 5 years</v>
      </c>
    </row>
    <row r="1250" spans="2:15" ht="15" customHeight="1" x14ac:dyDescent="0.25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s="8" t="str">
        <f>+VLOOKUP(tblSalaries[[#This Row],[clean Country]],tblCountries[#All],3,FALSE)</f>
        <v>North America</v>
      </c>
      <c r="M1250" t="s">
        <v>9</v>
      </c>
      <c r="N1250">
        <v>8</v>
      </c>
      <c r="O1250" s="8" t="str">
        <f>+VLOOKUP(tblSalaries[[#This Row],[Years of Experience]],Categories!$A$14:$B$17,2)</f>
        <v>5-10 years</v>
      </c>
    </row>
    <row r="1251" spans="2:15" ht="15" customHeight="1" x14ac:dyDescent="0.25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s="8" t="str">
        <f>+VLOOKUP(tblSalaries[[#This Row],[clean Country]],tblCountries[#All],3,FALSE)</f>
        <v>North America</v>
      </c>
      <c r="M1251" t="s">
        <v>9</v>
      </c>
      <c r="N1251">
        <v>7</v>
      </c>
      <c r="O1251" s="8" t="str">
        <f>+VLOOKUP(tblSalaries[[#This Row],[Years of Experience]],Categories!$A$14:$B$17,2)</f>
        <v>5-10 years</v>
      </c>
    </row>
    <row r="1252" spans="2:15" ht="15" customHeight="1" x14ac:dyDescent="0.25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s="8" t="str">
        <f>+VLOOKUP(tblSalaries[[#This Row],[clean Country]],tblCountries[#All],3,FALSE)</f>
        <v>South Asia</v>
      </c>
      <c r="M1252" t="s">
        <v>13</v>
      </c>
      <c r="N1252">
        <v>12</v>
      </c>
      <c r="O1252" s="8" t="str">
        <f>+VLOOKUP(tblSalaries[[#This Row],[Years of Experience]],Categories!$A$14:$B$17,2)</f>
        <v>10-20 years</v>
      </c>
    </row>
    <row r="1253" spans="2:15" ht="15" customHeight="1" x14ac:dyDescent="0.25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s="8" t="str">
        <f>+VLOOKUP(tblSalaries[[#This Row],[clean Country]],tblCountries[#All],3,FALSE)</f>
        <v>South Asia</v>
      </c>
      <c r="M1253" t="s">
        <v>18</v>
      </c>
      <c r="N1253">
        <v>29</v>
      </c>
      <c r="O1253" s="8" t="str">
        <f>+VLOOKUP(tblSalaries[[#This Row],[Years of Experience]],Categories!$A$14:$B$17,2)</f>
        <v>Over 20 years</v>
      </c>
    </row>
    <row r="1254" spans="2:15" ht="15" customHeight="1" x14ac:dyDescent="0.25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s="8" t="str">
        <f>+VLOOKUP(tblSalaries[[#This Row],[clean Country]],tblCountries[#All],3,FALSE)</f>
        <v>South Asia</v>
      </c>
      <c r="M1254" t="s">
        <v>18</v>
      </c>
      <c r="N1254">
        <v>20</v>
      </c>
      <c r="O1254" s="8" t="str">
        <f>+VLOOKUP(tblSalaries[[#This Row],[Years of Experience]],Categories!$A$14:$B$17,2)</f>
        <v>Over 20 years</v>
      </c>
    </row>
    <row r="1255" spans="2:15" ht="15" customHeight="1" x14ac:dyDescent="0.25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s="8" t="str">
        <f>+VLOOKUP(tblSalaries[[#This Row],[clean Country]],tblCountries[#All],3,FALSE)</f>
        <v>South Asia</v>
      </c>
      <c r="M1255" t="s">
        <v>9</v>
      </c>
      <c r="N1255">
        <v>10</v>
      </c>
      <c r="O1255" s="8" t="str">
        <f>+VLOOKUP(tblSalaries[[#This Row],[Years of Experience]],Categories!$A$14:$B$17,2)</f>
        <v>10-20 years</v>
      </c>
    </row>
    <row r="1256" spans="2:15" ht="15" customHeight="1" x14ac:dyDescent="0.25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s="8" t="str">
        <f>+VLOOKUP(tblSalaries[[#This Row],[clean Country]],tblCountries[#All],3,FALSE)</f>
        <v>South Asia</v>
      </c>
      <c r="M1256" t="s">
        <v>13</v>
      </c>
      <c r="N1256">
        <v>6</v>
      </c>
      <c r="O1256" s="8" t="str">
        <f>+VLOOKUP(tblSalaries[[#This Row],[Years of Experience]],Categories!$A$14:$B$17,2)</f>
        <v>5-10 years</v>
      </c>
    </row>
    <row r="1257" spans="2:15" ht="15" customHeight="1" x14ac:dyDescent="0.25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s="8" t="str">
        <f>+VLOOKUP(tblSalaries[[#This Row],[clean Country]],tblCountries[#All],3,FALSE)</f>
        <v>North America</v>
      </c>
      <c r="M1257" t="s">
        <v>9</v>
      </c>
      <c r="N1257">
        <v>3</v>
      </c>
      <c r="O1257" s="8" t="str">
        <f>+VLOOKUP(tblSalaries[[#This Row],[Years of Experience]],Categories!$A$14:$B$17,2)</f>
        <v>Under 5 years</v>
      </c>
    </row>
    <row r="1258" spans="2:15" ht="15" customHeight="1" x14ac:dyDescent="0.25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s="8" t="str">
        <f>+VLOOKUP(tblSalaries[[#This Row],[clean Country]],tblCountries[#All],3,FALSE)</f>
        <v>South Asia</v>
      </c>
      <c r="M1258" t="s">
        <v>13</v>
      </c>
      <c r="N1258">
        <v>10</v>
      </c>
      <c r="O1258" s="8" t="str">
        <f>+VLOOKUP(tblSalaries[[#This Row],[Years of Experience]],Categories!$A$14:$B$17,2)</f>
        <v>10-20 years</v>
      </c>
    </row>
    <row r="1259" spans="2:15" ht="15" customHeight="1" x14ac:dyDescent="0.25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s="8" t="str">
        <f>+VLOOKUP(tblSalaries[[#This Row],[clean Country]],tblCountries[#All],3,FALSE)</f>
        <v>South Asia</v>
      </c>
      <c r="M1259" t="s">
        <v>18</v>
      </c>
      <c r="N1259">
        <v>10</v>
      </c>
      <c r="O1259" s="8" t="str">
        <f>+VLOOKUP(tblSalaries[[#This Row],[Years of Experience]],Categories!$A$14:$B$17,2)</f>
        <v>10-20 years</v>
      </c>
    </row>
    <row r="1260" spans="2:15" ht="15" customHeight="1" x14ac:dyDescent="0.25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s="8" t="str">
        <f>+VLOOKUP(tblSalaries[[#This Row],[clean Country]],tblCountries[#All],3,FALSE)</f>
        <v>South Asia</v>
      </c>
      <c r="M1260" t="s">
        <v>13</v>
      </c>
      <c r="N1260">
        <v>8</v>
      </c>
      <c r="O1260" s="8" t="str">
        <f>+VLOOKUP(tblSalaries[[#This Row],[Years of Experience]],Categories!$A$14:$B$17,2)</f>
        <v>5-10 years</v>
      </c>
    </row>
    <row r="1261" spans="2:15" ht="15" customHeight="1" x14ac:dyDescent="0.25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s="8" t="str">
        <f>+VLOOKUP(tblSalaries[[#This Row],[clean Country]],tblCountries[#All],3,FALSE)</f>
        <v>North America</v>
      </c>
      <c r="M1261" t="s">
        <v>13</v>
      </c>
      <c r="N1261">
        <v>27</v>
      </c>
      <c r="O1261" s="8" t="str">
        <f>+VLOOKUP(tblSalaries[[#This Row],[Years of Experience]],Categories!$A$14:$B$17,2)</f>
        <v>Over 20 years</v>
      </c>
    </row>
    <row r="1262" spans="2:15" ht="15" customHeight="1" x14ac:dyDescent="0.25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s="8" t="str">
        <f>+VLOOKUP(tblSalaries[[#This Row],[clean Country]],tblCountries[#All],3,FALSE)</f>
        <v>North America</v>
      </c>
      <c r="M1262" t="s">
        <v>13</v>
      </c>
      <c r="N1262">
        <v>6</v>
      </c>
      <c r="O1262" s="8" t="str">
        <f>+VLOOKUP(tblSalaries[[#This Row],[Years of Experience]],Categories!$A$14:$B$17,2)</f>
        <v>5-10 years</v>
      </c>
    </row>
    <row r="1263" spans="2:15" ht="15" customHeight="1" x14ac:dyDescent="0.25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s="8" t="str">
        <f>+VLOOKUP(tblSalaries[[#This Row],[clean Country]],tblCountries[#All],3,FALSE)</f>
        <v>South Asia</v>
      </c>
      <c r="M1263" t="s">
        <v>9</v>
      </c>
      <c r="N1263">
        <v>12</v>
      </c>
      <c r="O1263" s="8" t="str">
        <f>+VLOOKUP(tblSalaries[[#This Row],[Years of Experience]],Categories!$A$14:$B$17,2)</f>
        <v>10-20 years</v>
      </c>
    </row>
    <row r="1264" spans="2:15" ht="15" customHeight="1" x14ac:dyDescent="0.25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s="8" t="str">
        <f>+VLOOKUP(tblSalaries[[#This Row],[clean Country]],tblCountries[#All],3,FALSE)</f>
        <v>South Asia</v>
      </c>
      <c r="M1264" t="s">
        <v>18</v>
      </c>
      <c r="N1264">
        <v>5</v>
      </c>
      <c r="O1264" s="8" t="str">
        <f>+VLOOKUP(tblSalaries[[#This Row],[Years of Experience]],Categories!$A$14:$B$17,2)</f>
        <v>5-10 years</v>
      </c>
    </row>
    <row r="1265" spans="2:15" ht="15" customHeight="1" x14ac:dyDescent="0.25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s="8" t="str">
        <f>+VLOOKUP(tblSalaries[[#This Row],[clean Country]],tblCountries[#All],3,FALSE)</f>
        <v>South Asia</v>
      </c>
      <c r="M1265" t="s">
        <v>13</v>
      </c>
      <c r="N1265">
        <v>3</v>
      </c>
      <c r="O1265" s="8" t="str">
        <f>+VLOOKUP(tblSalaries[[#This Row],[Years of Experience]],Categories!$A$14:$B$17,2)</f>
        <v>Under 5 years</v>
      </c>
    </row>
    <row r="1266" spans="2:15" ht="15" customHeight="1" x14ac:dyDescent="0.25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s="8" t="str">
        <f>+VLOOKUP(tblSalaries[[#This Row],[clean Country]],tblCountries[#All],3,FALSE)</f>
        <v>South Asia</v>
      </c>
      <c r="M1266" t="s">
        <v>9</v>
      </c>
      <c r="N1266">
        <v>10</v>
      </c>
      <c r="O1266" s="8" t="str">
        <f>+VLOOKUP(tblSalaries[[#This Row],[Years of Experience]],Categories!$A$14:$B$17,2)</f>
        <v>10-20 years</v>
      </c>
    </row>
    <row r="1267" spans="2:15" ht="15" customHeight="1" x14ac:dyDescent="0.25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s="8" t="str">
        <f>+VLOOKUP(tblSalaries[[#This Row],[clean Country]],tblCountries[#All],3,FALSE)</f>
        <v>South Asia</v>
      </c>
      <c r="M1267" t="s">
        <v>9</v>
      </c>
      <c r="N1267">
        <v>12</v>
      </c>
      <c r="O1267" s="8" t="str">
        <f>+VLOOKUP(tblSalaries[[#This Row],[Years of Experience]],Categories!$A$14:$B$17,2)</f>
        <v>10-20 years</v>
      </c>
    </row>
    <row r="1268" spans="2:15" ht="15" customHeight="1" x14ac:dyDescent="0.25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s="8" t="str">
        <f>+VLOOKUP(tblSalaries[[#This Row],[clean Country]],tblCountries[#All],3,FALSE)</f>
        <v>South Asia</v>
      </c>
      <c r="M1268" t="s">
        <v>13</v>
      </c>
      <c r="N1268">
        <v>4</v>
      </c>
      <c r="O1268" s="8" t="str">
        <f>+VLOOKUP(tblSalaries[[#This Row],[Years of Experience]],Categories!$A$14:$B$17,2)</f>
        <v>Under 5 years</v>
      </c>
    </row>
    <row r="1269" spans="2:15" ht="15" customHeight="1" x14ac:dyDescent="0.25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s="8" t="str">
        <f>+VLOOKUP(tblSalaries[[#This Row],[clean Country]],tblCountries[#All],3,FALSE)</f>
        <v>South Asia</v>
      </c>
      <c r="M1269" t="s">
        <v>18</v>
      </c>
      <c r="N1269">
        <v>7</v>
      </c>
      <c r="O1269" s="8" t="str">
        <f>+VLOOKUP(tblSalaries[[#This Row],[Years of Experience]],Categories!$A$14:$B$17,2)</f>
        <v>5-10 years</v>
      </c>
    </row>
    <row r="1270" spans="2:15" ht="15" customHeight="1" x14ac:dyDescent="0.25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s="8" t="str">
        <f>+VLOOKUP(tblSalaries[[#This Row],[clean Country]],tblCountries[#All],3,FALSE)</f>
        <v>North America</v>
      </c>
      <c r="M1270" t="s">
        <v>9</v>
      </c>
      <c r="N1270">
        <v>12</v>
      </c>
      <c r="O1270" s="8" t="str">
        <f>+VLOOKUP(tblSalaries[[#This Row],[Years of Experience]],Categories!$A$14:$B$17,2)</f>
        <v>10-20 years</v>
      </c>
    </row>
    <row r="1271" spans="2:15" ht="15" customHeight="1" x14ac:dyDescent="0.25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s="8" t="str">
        <f>+VLOOKUP(tblSalaries[[#This Row],[clean Country]],tblCountries[#All],3,FALSE)</f>
        <v>South Asia</v>
      </c>
      <c r="M1271" t="s">
        <v>9</v>
      </c>
      <c r="N1271">
        <v>1</v>
      </c>
      <c r="O1271" s="8" t="str">
        <f>+VLOOKUP(tblSalaries[[#This Row],[Years of Experience]],Categories!$A$14:$B$17,2)</f>
        <v>Under 5 years</v>
      </c>
    </row>
    <row r="1272" spans="2:15" ht="15" customHeight="1" x14ac:dyDescent="0.25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s="8" t="str">
        <f>+VLOOKUP(tblSalaries[[#This Row],[clean Country]],tblCountries[#All],3,FALSE)</f>
        <v>Europe</v>
      </c>
      <c r="M1272" t="s">
        <v>18</v>
      </c>
      <c r="N1272">
        <v>15</v>
      </c>
      <c r="O1272" s="8" t="str">
        <f>+VLOOKUP(tblSalaries[[#This Row],[Years of Experience]],Categories!$A$14:$B$17,2)</f>
        <v>10-20 years</v>
      </c>
    </row>
    <row r="1273" spans="2:15" ht="15" customHeight="1" x14ac:dyDescent="0.25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s="8" t="str">
        <f>+VLOOKUP(tblSalaries[[#This Row],[clean Country]],tblCountries[#All],3,FALSE)</f>
        <v>South Asia</v>
      </c>
      <c r="M1273" t="s">
        <v>18</v>
      </c>
      <c r="N1273">
        <v>2</v>
      </c>
      <c r="O1273" s="8" t="str">
        <f>+VLOOKUP(tblSalaries[[#This Row],[Years of Experience]],Categories!$A$14:$B$17,2)</f>
        <v>Under 5 years</v>
      </c>
    </row>
    <row r="1274" spans="2:15" ht="15" customHeight="1" x14ac:dyDescent="0.25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s="8" t="str">
        <f>+VLOOKUP(tblSalaries[[#This Row],[clean Country]],tblCountries[#All],3,FALSE)</f>
        <v>South Asia</v>
      </c>
      <c r="M1274" t="s">
        <v>9</v>
      </c>
      <c r="N1274">
        <v>1.5</v>
      </c>
      <c r="O1274" s="8" t="str">
        <f>+VLOOKUP(tblSalaries[[#This Row],[Years of Experience]],Categories!$A$14:$B$17,2)</f>
        <v>Under 5 years</v>
      </c>
    </row>
    <row r="1275" spans="2:15" ht="15" customHeight="1" x14ac:dyDescent="0.25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s="8" t="str">
        <f>+VLOOKUP(tblSalaries[[#This Row],[clean Country]],tblCountries[#All],3,FALSE)</f>
        <v>South Asia</v>
      </c>
      <c r="M1275" t="s">
        <v>13</v>
      </c>
      <c r="N1275">
        <v>8</v>
      </c>
      <c r="O1275" s="8" t="str">
        <f>+VLOOKUP(tblSalaries[[#This Row],[Years of Experience]],Categories!$A$14:$B$17,2)</f>
        <v>5-10 years</v>
      </c>
    </row>
    <row r="1276" spans="2:15" ht="15" customHeight="1" x14ac:dyDescent="0.25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s="8" t="str">
        <f>+VLOOKUP(tblSalaries[[#This Row],[clean Country]],tblCountries[#All],3,FALSE)</f>
        <v>North America</v>
      </c>
      <c r="M1276" t="s">
        <v>25</v>
      </c>
      <c r="N1276">
        <v>6</v>
      </c>
      <c r="O1276" s="8" t="str">
        <f>+VLOOKUP(tblSalaries[[#This Row],[Years of Experience]],Categories!$A$14:$B$17,2)</f>
        <v>5-10 years</v>
      </c>
    </row>
    <row r="1277" spans="2:15" ht="15" customHeight="1" x14ac:dyDescent="0.25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s="8" t="str">
        <f>+VLOOKUP(tblSalaries[[#This Row],[clean Country]],tblCountries[#All],3,FALSE)</f>
        <v>South Asia</v>
      </c>
      <c r="M1277" t="s">
        <v>9</v>
      </c>
      <c r="N1277">
        <v>7</v>
      </c>
      <c r="O1277" s="8" t="str">
        <f>+VLOOKUP(tblSalaries[[#This Row],[Years of Experience]],Categories!$A$14:$B$17,2)</f>
        <v>5-10 years</v>
      </c>
    </row>
    <row r="1278" spans="2:15" ht="15" customHeight="1" x14ac:dyDescent="0.25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s="8" t="str">
        <f>+VLOOKUP(tblSalaries[[#This Row],[clean Country]],tblCountries[#All],3,FALSE)</f>
        <v>Africa</v>
      </c>
      <c r="M1278" t="s">
        <v>9</v>
      </c>
      <c r="N1278">
        <v>17</v>
      </c>
      <c r="O1278" s="8" t="str">
        <f>+VLOOKUP(tblSalaries[[#This Row],[Years of Experience]],Categories!$A$14:$B$17,2)</f>
        <v>10-20 years</v>
      </c>
    </row>
    <row r="1279" spans="2:15" ht="15" customHeight="1" x14ac:dyDescent="0.25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s="8" t="str">
        <f>+VLOOKUP(tblSalaries[[#This Row],[clean Country]],tblCountries[#All],3,FALSE)</f>
        <v>Oceania</v>
      </c>
      <c r="M1279" t="s">
        <v>9</v>
      </c>
      <c r="N1279">
        <v>10</v>
      </c>
      <c r="O1279" s="8" t="str">
        <f>+VLOOKUP(tblSalaries[[#This Row],[Years of Experience]],Categories!$A$14:$B$17,2)</f>
        <v>10-20 years</v>
      </c>
    </row>
    <row r="1280" spans="2:15" ht="15" customHeight="1" x14ac:dyDescent="0.25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s="8" t="str">
        <f>+VLOOKUP(tblSalaries[[#This Row],[clean Country]],tblCountries[#All],3,FALSE)</f>
        <v>Oceania</v>
      </c>
      <c r="M1280" t="s">
        <v>9</v>
      </c>
      <c r="N1280">
        <v>30</v>
      </c>
      <c r="O1280" s="8" t="str">
        <f>+VLOOKUP(tblSalaries[[#This Row],[Years of Experience]],Categories!$A$14:$B$17,2)</f>
        <v>Over 20 years</v>
      </c>
    </row>
    <row r="1281" spans="2:15" ht="15" customHeight="1" x14ac:dyDescent="0.25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s="8" t="str">
        <f>+VLOOKUP(tblSalaries[[#This Row],[clean Country]],tblCountries[#All],3,FALSE)</f>
        <v>South Asia</v>
      </c>
      <c r="M1281" t="s">
        <v>18</v>
      </c>
      <c r="N1281">
        <v>5</v>
      </c>
      <c r="O1281" s="8" t="str">
        <f>+VLOOKUP(tblSalaries[[#This Row],[Years of Experience]],Categories!$A$14:$B$17,2)</f>
        <v>5-10 years</v>
      </c>
    </row>
    <row r="1282" spans="2:15" ht="15" customHeight="1" x14ac:dyDescent="0.25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s="8" t="str">
        <f>+VLOOKUP(tblSalaries[[#This Row],[clean Country]],tblCountries[#All],3,FALSE)</f>
        <v>South Asia</v>
      </c>
      <c r="M1282" t="s">
        <v>9</v>
      </c>
      <c r="N1282">
        <v>2</v>
      </c>
      <c r="O1282" s="8" t="str">
        <f>+VLOOKUP(tblSalaries[[#This Row],[Years of Experience]],Categories!$A$14:$B$17,2)</f>
        <v>Under 5 years</v>
      </c>
    </row>
    <row r="1283" spans="2:15" ht="15" customHeight="1" x14ac:dyDescent="0.25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s="8" t="str">
        <f>+VLOOKUP(tblSalaries[[#This Row],[clean Country]],tblCountries[#All],3,FALSE)</f>
        <v>Central Asia &amp; Middle East</v>
      </c>
      <c r="M1283" t="s">
        <v>18</v>
      </c>
      <c r="N1283">
        <v>10</v>
      </c>
      <c r="O1283" s="8" t="str">
        <f>+VLOOKUP(tblSalaries[[#This Row],[Years of Experience]],Categories!$A$14:$B$17,2)</f>
        <v>10-20 years</v>
      </c>
    </row>
    <row r="1284" spans="2:15" ht="15" customHeight="1" x14ac:dyDescent="0.25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s="8" t="str">
        <f>+VLOOKUP(tblSalaries[[#This Row],[clean Country]],tblCountries[#All],3,FALSE)</f>
        <v>South Asia</v>
      </c>
      <c r="M1284" t="s">
        <v>25</v>
      </c>
      <c r="N1284">
        <v>4.5</v>
      </c>
      <c r="O1284" s="8" t="str">
        <f>+VLOOKUP(tblSalaries[[#This Row],[Years of Experience]],Categories!$A$14:$B$17,2)</f>
        <v>Under 5 years</v>
      </c>
    </row>
    <row r="1285" spans="2:15" ht="15" customHeight="1" x14ac:dyDescent="0.25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s="8" t="str">
        <f>+VLOOKUP(tblSalaries[[#This Row],[clean Country]],tblCountries[#All],3,FALSE)</f>
        <v>Europe</v>
      </c>
      <c r="M1285" t="s">
        <v>9</v>
      </c>
      <c r="N1285">
        <v>8</v>
      </c>
      <c r="O1285" s="8" t="str">
        <f>+VLOOKUP(tblSalaries[[#This Row],[Years of Experience]],Categories!$A$14:$B$17,2)</f>
        <v>5-10 years</v>
      </c>
    </row>
    <row r="1286" spans="2:15" ht="15" customHeight="1" x14ac:dyDescent="0.25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s="8" t="str">
        <f>+VLOOKUP(tblSalaries[[#This Row],[clean Country]],tblCountries[#All],3,FALSE)</f>
        <v>South Asia</v>
      </c>
      <c r="M1286" t="s">
        <v>18</v>
      </c>
      <c r="N1286">
        <v>3</v>
      </c>
      <c r="O1286" s="8" t="str">
        <f>+VLOOKUP(tblSalaries[[#This Row],[Years of Experience]],Categories!$A$14:$B$17,2)</f>
        <v>Under 5 years</v>
      </c>
    </row>
    <row r="1287" spans="2:15" ht="15" customHeight="1" x14ac:dyDescent="0.25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s="8" t="str">
        <f>+VLOOKUP(tblSalaries[[#This Row],[clean Country]],tblCountries[#All],3,FALSE)</f>
        <v>South Asia</v>
      </c>
      <c r="M1287" t="s">
        <v>13</v>
      </c>
      <c r="N1287">
        <v>6</v>
      </c>
      <c r="O1287" s="8" t="str">
        <f>+VLOOKUP(tblSalaries[[#This Row],[Years of Experience]],Categories!$A$14:$B$17,2)</f>
        <v>5-10 years</v>
      </c>
    </row>
    <row r="1288" spans="2:15" ht="15" customHeight="1" x14ac:dyDescent="0.25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s="8" t="str">
        <f>+VLOOKUP(tblSalaries[[#This Row],[clean Country]],tblCountries[#All],3,FALSE)</f>
        <v>Europe</v>
      </c>
      <c r="M1288" t="s">
        <v>25</v>
      </c>
      <c r="N1288">
        <v>5</v>
      </c>
      <c r="O1288" s="8" t="str">
        <f>+VLOOKUP(tblSalaries[[#This Row],[Years of Experience]],Categories!$A$14:$B$17,2)</f>
        <v>5-10 years</v>
      </c>
    </row>
    <row r="1289" spans="2:15" ht="15" customHeight="1" x14ac:dyDescent="0.25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s="8" t="str">
        <f>+VLOOKUP(tblSalaries[[#This Row],[clean Country]],tblCountries[#All],3,FALSE)</f>
        <v>South Asia</v>
      </c>
      <c r="M1289" t="s">
        <v>18</v>
      </c>
      <c r="N1289">
        <v>20</v>
      </c>
      <c r="O1289" s="8" t="str">
        <f>+VLOOKUP(tblSalaries[[#This Row],[Years of Experience]],Categories!$A$14:$B$17,2)</f>
        <v>Over 20 years</v>
      </c>
    </row>
    <row r="1290" spans="2:15" ht="15" customHeight="1" x14ac:dyDescent="0.25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s="8" t="str">
        <f>+VLOOKUP(tblSalaries[[#This Row],[clean Country]],tblCountries[#All],3,FALSE)</f>
        <v>South Asia</v>
      </c>
      <c r="M1290" t="s">
        <v>9</v>
      </c>
      <c r="N1290">
        <v>2</v>
      </c>
      <c r="O1290" s="8" t="str">
        <f>+VLOOKUP(tblSalaries[[#This Row],[Years of Experience]],Categories!$A$14:$B$17,2)</f>
        <v>Under 5 years</v>
      </c>
    </row>
    <row r="1291" spans="2:15" ht="15" customHeight="1" x14ac:dyDescent="0.25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s="8" t="str">
        <f>+VLOOKUP(tblSalaries[[#This Row],[clean Country]],tblCountries[#All],3,FALSE)</f>
        <v>South Asia</v>
      </c>
      <c r="M1291" t="s">
        <v>9</v>
      </c>
      <c r="N1291">
        <v>9</v>
      </c>
      <c r="O1291" s="8" t="str">
        <f>+VLOOKUP(tblSalaries[[#This Row],[Years of Experience]],Categories!$A$14:$B$17,2)</f>
        <v>5-10 years</v>
      </c>
    </row>
    <row r="1292" spans="2:15" ht="15" customHeight="1" x14ac:dyDescent="0.25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s="8" t="str">
        <f>+VLOOKUP(tblSalaries[[#This Row],[clean Country]],tblCountries[#All],3,FALSE)</f>
        <v>South Asia</v>
      </c>
      <c r="M1292" t="s">
        <v>18</v>
      </c>
      <c r="N1292">
        <v>28</v>
      </c>
      <c r="O1292" s="8" t="str">
        <f>+VLOOKUP(tblSalaries[[#This Row],[Years of Experience]],Categories!$A$14:$B$17,2)</f>
        <v>Over 20 years</v>
      </c>
    </row>
    <row r="1293" spans="2:15" ht="15" customHeight="1" x14ac:dyDescent="0.25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s="8" t="str">
        <f>+VLOOKUP(tblSalaries[[#This Row],[clean Country]],tblCountries[#All],3,FALSE)</f>
        <v>Europe</v>
      </c>
      <c r="M1293" t="s">
        <v>25</v>
      </c>
      <c r="N1293">
        <v>25</v>
      </c>
      <c r="O1293" s="8" t="str">
        <f>+VLOOKUP(tblSalaries[[#This Row],[Years of Experience]],Categories!$A$14:$B$17,2)</f>
        <v>Over 20 years</v>
      </c>
    </row>
    <row r="1294" spans="2:15" ht="15" customHeight="1" x14ac:dyDescent="0.25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s="8" t="str">
        <f>+VLOOKUP(tblSalaries[[#This Row],[clean Country]],tblCountries[#All],3,FALSE)</f>
        <v>Europe</v>
      </c>
      <c r="M1294" t="s">
        <v>13</v>
      </c>
      <c r="N1294">
        <v>7</v>
      </c>
      <c r="O1294" s="8" t="str">
        <f>+VLOOKUP(tblSalaries[[#This Row],[Years of Experience]],Categories!$A$14:$B$17,2)</f>
        <v>5-10 years</v>
      </c>
    </row>
    <row r="1295" spans="2:15" ht="15" customHeight="1" x14ac:dyDescent="0.25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s="8" t="str">
        <f>+VLOOKUP(tblSalaries[[#This Row],[clean Country]],tblCountries[#All],3,FALSE)</f>
        <v>Europe</v>
      </c>
      <c r="M1295" t="s">
        <v>9</v>
      </c>
      <c r="N1295">
        <v>10</v>
      </c>
      <c r="O1295" s="8" t="str">
        <f>+VLOOKUP(tblSalaries[[#This Row],[Years of Experience]],Categories!$A$14:$B$17,2)</f>
        <v>10-20 years</v>
      </c>
    </row>
    <row r="1296" spans="2:15" ht="15" customHeight="1" x14ac:dyDescent="0.25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s="8" t="str">
        <f>+VLOOKUP(tblSalaries[[#This Row],[clean Country]],tblCountries[#All],3,FALSE)</f>
        <v>South Asia</v>
      </c>
      <c r="M1296" t="s">
        <v>25</v>
      </c>
      <c r="N1296">
        <v>0.1</v>
      </c>
      <c r="O1296" s="8" t="str">
        <f>+VLOOKUP(tblSalaries[[#This Row],[Years of Experience]],Categories!$A$14:$B$17,2)</f>
        <v>Under 5 years</v>
      </c>
    </row>
    <row r="1297" spans="2:15" ht="15" customHeight="1" x14ac:dyDescent="0.25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s="8" t="str">
        <f>+VLOOKUP(tblSalaries[[#This Row],[clean Country]],tblCountries[#All],3,FALSE)</f>
        <v>Africa</v>
      </c>
      <c r="M1297" t="s">
        <v>9</v>
      </c>
      <c r="N1297">
        <v>10</v>
      </c>
      <c r="O1297" s="8" t="str">
        <f>+VLOOKUP(tblSalaries[[#This Row],[Years of Experience]],Categories!$A$14:$B$17,2)</f>
        <v>10-20 years</v>
      </c>
    </row>
    <row r="1298" spans="2:15" ht="15" customHeight="1" x14ac:dyDescent="0.25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s="8" t="str">
        <f>+VLOOKUP(tblSalaries[[#This Row],[clean Country]],tblCountries[#All],3,FALSE)</f>
        <v>South Asia</v>
      </c>
      <c r="M1298" t="s">
        <v>25</v>
      </c>
      <c r="N1298">
        <v>0.5</v>
      </c>
      <c r="O1298" s="8" t="str">
        <f>+VLOOKUP(tblSalaries[[#This Row],[Years of Experience]],Categories!$A$14:$B$17,2)</f>
        <v>Under 5 years</v>
      </c>
    </row>
    <row r="1299" spans="2:15" ht="15" customHeight="1" x14ac:dyDescent="0.25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s="8" t="str">
        <f>+VLOOKUP(tblSalaries[[#This Row],[clean Country]],tblCountries[#All],3,FALSE)</f>
        <v>South Asia</v>
      </c>
      <c r="M1299" t="s">
        <v>13</v>
      </c>
      <c r="N1299">
        <v>0.6</v>
      </c>
      <c r="O1299" s="8" t="str">
        <f>+VLOOKUP(tblSalaries[[#This Row],[Years of Experience]],Categories!$A$14:$B$17,2)</f>
        <v>Under 5 years</v>
      </c>
    </row>
    <row r="1300" spans="2:15" ht="15" customHeight="1" x14ac:dyDescent="0.25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s="8" t="str">
        <f>+VLOOKUP(tblSalaries[[#This Row],[clean Country]],tblCountries[#All],3,FALSE)</f>
        <v>South Asia</v>
      </c>
      <c r="M1300" t="s">
        <v>9</v>
      </c>
      <c r="N1300">
        <v>1</v>
      </c>
      <c r="O1300" s="8" t="str">
        <f>+VLOOKUP(tblSalaries[[#This Row],[Years of Experience]],Categories!$A$14:$B$17,2)</f>
        <v>Under 5 years</v>
      </c>
    </row>
    <row r="1301" spans="2:15" ht="15" customHeight="1" x14ac:dyDescent="0.25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s="8" t="str">
        <f>+VLOOKUP(tblSalaries[[#This Row],[clean Country]],tblCountries[#All],3,FALSE)</f>
        <v>South Asia</v>
      </c>
      <c r="M1301" t="s">
        <v>13</v>
      </c>
      <c r="N1301">
        <v>7</v>
      </c>
      <c r="O1301" s="8" t="str">
        <f>+VLOOKUP(tblSalaries[[#This Row],[Years of Experience]],Categories!$A$14:$B$17,2)</f>
        <v>5-10 years</v>
      </c>
    </row>
    <row r="1302" spans="2:15" ht="15" customHeight="1" x14ac:dyDescent="0.25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s="8" t="str">
        <f>+VLOOKUP(tblSalaries[[#This Row],[clean Country]],tblCountries[#All],3,FALSE)</f>
        <v>South Asia</v>
      </c>
      <c r="M1302" t="s">
        <v>13</v>
      </c>
      <c r="N1302">
        <v>2</v>
      </c>
      <c r="O1302" s="8" t="str">
        <f>+VLOOKUP(tblSalaries[[#This Row],[Years of Experience]],Categories!$A$14:$B$17,2)</f>
        <v>Under 5 years</v>
      </c>
    </row>
    <row r="1303" spans="2:15" ht="15" customHeight="1" x14ac:dyDescent="0.25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s="8" t="str">
        <f>+VLOOKUP(tblSalaries[[#This Row],[clean Country]],tblCountries[#All],3,FALSE)</f>
        <v>Europe</v>
      </c>
      <c r="M1303" t="s">
        <v>13</v>
      </c>
      <c r="N1303">
        <v>16</v>
      </c>
      <c r="O1303" s="8" t="str">
        <f>+VLOOKUP(tblSalaries[[#This Row],[Years of Experience]],Categories!$A$14:$B$17,2)</f>
        <v>10-20 years</v>
      </c>
    </row>
    <row r="1304" spans="2:15" ht="15" customHeight="1" x14ac:dyDescent="0.25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s="8" t="str">
        <f>+VLOOKUP(tblSalaries[[#This Row],[clean Country]],tblCountries[#All],3,FALSE)</f>
        <v>Europe</v>
      </c>
      <c r="M1304" t="s">
        <v>18</v>
      </c>
      <c r="N1304">
        <v>4</v>
      </c>
      <c r="O1304" s="8" t="str">
        <f>+VLOOKUP(tblSalaries[[#This Row],[Years of Experience]],Categories!$A$14:$B$17,2)</f>
        <v>Under 5 years</v>
      </c>
    </row>
    <row r="1305" spans="2:15" ht="15" customHeight="1" x14ac:dyDescent="0.25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s="8" t="str">
        <f>+VLOOKUP(tblSalaries[[#This Row],[clean Country]],tblCountries[#All],3,FALSE)</f>
        <v>Europe</v>
      </c>
      <c r="M1305" t="s">
        <v>9</v>
      </c>
      <c r="N1305">
        <v>12</v>
      </c>
      <c r="O1305" s="8" t="str">
        <f>+VLOOKUP(tblSalaries[[#This Row],[Years of Experience]],Categories!$A$14:$B$17,2)</f>
        <v>10-20 years</v>
      </c>
    </row>
    <row r="1306" spans="2:15" ht="15" customHeight="1" x14ac:dyDescent="0.25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s="8" t="str">
        <f>+VLOOKUP(tblSalaries[[#This Row],[clean Country]],tblCountries[#All],3,FALSE)</f>
        <v>South Asia</v>
      </c>
      <c r="M1306" t="s">
        <v>13</v>
      </c>
      <c r="N1306">
        <v>4</v>
      </c>
      <c r="O1306" s="8" t="str">
        <f>+VLOOKUP(tblSalaries[[#This Row],[Years of Experience]],Categories!$A$14:$B$17,2)</f>
        <v>Under 5 years</v>
      </c>
    </row>
    <row r="1307" spans="2:15" ht="15" customHeight="1" x14ac:dyDescent="0.25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s="8" t="str">
        <f>+VLOOKUP(tblSalaries[[#This Row],[clean Country]],tblCountries[#All],3,FALSE)</f>
        <v>Oceania</v>
      </c>
      <c r="M1307" t="s">
        <v>13</v>
      </c>
      <c r="N1307">
        <v>15</v>
      </c>
      <c r="O1307" s="8" t="str">
        <f>+VLOOKUP(tblSalaries[[#This Row],[Years of Experience]],Categories!$A$14:$B$17,2)</f>
        <v>10-20 years</v>
      </c>
    </row>
    <row r="1308" spans="2:15" ht="15" customHeight="1" x14ac:dyDescent="0.25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s="8" t="str">
        <f>+VLOOKUP(tblSalaries[[#This Row],[clean Country]],tblCountries[#All],3,FALSE)</f>
        <v>Central Asia &amp; Middle East</v>
      </c>
      <c r="M1308" t="s">
        <v>9</v>
      </c>
      <c r="N1308">
        <v>5</v>
      </c>
      <c r="O1308" s="8" t="str">
        <f>+VLOOKUP(tblSalaries[[#This Row],[Years of Experience]],Categories!$A$14:$B$17,2)</f>
        <v>5-10 years</v>
      </c>
    </row>
    <row r="1309" spans="2:15" ht="15" customHeight="1" x14ac:dyDescent="0.25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Europe</v>
      </c>
      <c r="L1309" s="8" t="str">
        <f>+VLOOKUP(tblSalaries[[#This Row],[clean Country]],tblCountries[#All],3,FALSE)</f>
        <v>Europe</v>
      </c>
      <c r="M1309" t="s">
        <v>13</v>
      </c>
      <c r="N1309">
        <v>20</v>
      </c>
      <c r="O1309" s="8" t="str">
        <f>+VLOOKUP(tblSalaries[[#This Row],[Years of Experience]],Categories!$A$14:$B$17,2)</f>
        <v>Over 20 years</v>
      </c>
    </row>
    <row r="1310" spans="2:15" ht="15" customHeight="1" x14ac:dyDescent="0.25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s="8" t="str">
        <f>+VLOOKUP(tblSalaries[[#This Row],[clean Country]],tblCountries[#All],3,FALSE)</f>
        <v>South Asia</v>
      </c>
      <c r="M1310" t="s">
        <v>13</v>
      </c>
      <c r="N1310">
        <v>3</v>
      </c>
      <c r="O1310" s="8" t="str">
        <f>+VLOOKUP(tblSalaries[[#This Row],[Years of Experience]],Categories!$A$14:$B$17,2)</f>
        <v>Under 5 years</v>
      </c>
    </row>
    <row r="1311" spans="2:15" ht="15" customHeight="1" x14ac:dyDescent="0.25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s="8" t="str">
        <f>+VLOOKUP(tblSalaries[[#This Row],[clean Country]],tblCountries[#All],3,FALSE)</f>
        <v>South Asia</v>
      </c>
      <c r="M1311" t="s">
        <v>18</v>
      </c>
      <c r="N1311">
        <v>5</v>
      </c>
      <c r="O1311" s="8" t="str">
        <f>+VLOOKUP(tblSalaries[[#This Row],[Years of Experience]],Categories!$A$14:$B$17,2)</f>
        <v>5-10 years</v>
      </c>
    </row>
    <row r="1312" spans="2:15" ht="15" customHeight="1" x14ac:dyDescent="0.25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s="8" t="str">
        <f>+VLOOKUP(tblSalaries[[#This Row],[clean Country]],tblCountries[#All],3,FALSE)</f>
        <v>Europe</v>
      </c>
      <c r="M1312" t="s">
        <v>9</v>
      </c>
      <c r="N1312">
        <v>2</v>
      </c>
      <c r="O1312" s="8" t="str">
        <f>+VLOOKUP(tblSalaries[[#This Row],[Years of Experience]],Categories!$A$14:$B$17,2)</f>
        <v>Under 5 years</v>
      </c>
    </row>
    <row r="1313" spans="2:15" ht="15" customHeight="1" x14ac:dyDescent="0.25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s="8" t="str">
        <f>+VLOOKUP(tblSalaries[[#This Row],[clean Country]],tblCountries[#All],3,FALSE)</f>
        <v>South Asia</v>
      </c>
      <c r="M1313" t="s">
        <v>25</v>
      </c>
      <c r="N1313">
        <v>7</v>
      </c>
      <c r="O1313" s="8" t="str">
        <f>+VLOOKUP(tblSalaries[[#This Row],[Years of Experience]],Categories!$A$14:$B$17,2)</f>
        <v>5-10 years</v>
      </c>
    </row>
    <row r="1314" spans="2:15" ht="15" customHeight="1" x14ac:dyDescent="0.25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s="8" t="str">
        <f>+VLOOKUP(tblSalaries[[#This Row],[clean Country]],tblCountries[#All],3,FALSE)</f>
        <v>South Asia</v>
      </c>
      <c r="M1314" t="s">
        <v>18</v>
      </c>
      <c r="N1314">
        <v>21</v>
      </c>
      <c r="O1314" s="8" t="str">
        <f>+VLOOKUP(tblSalaries[[#This Row],[Years of Experience]],Categories!$A$14:$B$17,2)</f>
        <v>Over 20 years</v>
      </c>
    </row>
    <row r="1315" spans="2:15" ht="15" customHeight="1" x14ac:dyDescent="0.25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s="8" t="str">
        <f>+VLOOKUP(tblSalaries[[#This Row],[clean Country]],tblCountries[#All],3,FALSE)</f>
        <v>Africa</v>
      </c>
      <c r="M1315" t="s">
        <v>9</v>
      </c>
      <c r="N1315">
        <v>12</v>
      </c>
      <c r="O1315" s="8" t="str">
        <f>+VLOOKUP(tblSalaries[[#This Row],[Years of Experience]],Categories!$A$14:$B$17,2)</f>
        <v>10-20 years</v>
      </c>
    </row>
    <row r="1316" spans="2:15" ht="15" customHeight="1" x14ac:dyDescent="0.25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s="8" t="str">
        <f>+VLOOKUP(tblSalaries[[#This Row],[clean Country]],tblCountries[#All],3,FALSE)</f>
        <v>Central Asia &amp; Middle East</v>
      </c>
      <c r="M1316" t="s">
        <v>18</v>
      </c>
      <c r="N1316">
        <v>4</v>
      </c>
      <c r="O1316" s="8" t="str">
        <f>+VLOOKUP(tblSalaries[[#This Row],[Years of Experience]],Categories!$A$14:$B$17,2)</f>
        <v>Under 5 years</v>
      </c>
    </row>
    <row r="1317" spans="2:15" ht="15" customHeight="1" x14ac:dyDescent="0.25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s="8" t="str">
        <f>+VLOOKUP(tblSalaries[[#This Row],[clean Country]],tblCountries[#All],3,FALSE)</f>
        <v>South Asia</v>
      </c>
      <c r="M1317" t="s">
        <v>18</v>
      </c>
      <c r="N1317">
        <v>4</v>
      </c>
      <c r="O1317" s="8" t="str">
        <f>+VLOOKUP(tblSalaries[[#This Row],[Years of Experience]],Categories!$A$14:$B$17,2)</f>
        <v>Under 5 years</v>
      </c>
    </row>
    <row r="1318" spans="2:15" ht="15" customHeight="1" x14ac:dyDescent="0.25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s="8" t="str">
        <f>+VLOOKUP(tblSalaries[[#This Row],[clean Country]],tblCountries[#All],3,FALSE)</f>
        <v>North America</v>
      </c>
      <c r="M1318" t="s">
        <v>9</v>
      </c>
      <c r="N1318">
        <v>4.5</v>
      </c>
      <c r="O1318" s="8" t="str">
        <f>+VLOOKUP(tblSalaries[[#This Row],[Years of Experience]],Categories!$A$14:$B$17,2)</f>
        <v>Under 5 years</v>
      </c>
    </row>
    <row r="1319" spans="2:15" ht="15" customHeight="1" x14ac:dyDescent="0.25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s="8" t="str">
        <f>+VLOOKUP(tblSalaries[[#This Row],[clean Country]],tblCountries[#All],3,FALSE)</f>
        <v>South Asia</v>
      </c>
      <c r="M1319" t="s">
        <v>18</v>
      </c>
      <c r="N1319">
        <v>6.4</v>
      </c>
      <c r="O1319" s="8" t="str">
        <f>+VLOOKUP(tblSalaries[[#This Row],[Years of Experience]],Categories!$A$14:$B$17,2)</f>
        <v>5-10 years</v>
      </c>
    </row>
    <row r="1320" spans="2:15" ht="15" customHeight="1" x14ac:dyDescent="0.25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s="8" t="str">
        <f>+VLOOKUP(tblSalaries[[#This Row],[clean Country]],tblCountries[#All],3,FALSE)</f>
        <v>Europe</v>
      </c>
      <c r="M1320" t="s">
        <v>9</v>
      </c>
      <c r="N1320">
        <v>15</v>
      </c>
      <c r="O1320" s="8" t="str">
        <f>+VLOOKUP(tblSalaries[[#This Row],[Years of Experience]],Categories!$A$14:$B$17,2)</f>
        <v>10-20 years</v>
      </c>
    </row>
    <row r="1321" spans="2:15" ht="15" customHeight="1" x14ac:dyDescent="0.25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s="8" t="str">
        <f>+VLOOKUP(tblSalaries[[#This Row],[clean Country]],tblCountries[#All],3,FALSE)</f>
        <v>Europe</v>
      </c>
      <c r="M1321" t="s">
        <v>13</v>
      </c>
      <c r="N1321">
        <v>6</v>
      </c>
      <c r="O1321" s="8" t="str">
        <f>+VLOOKUP(tblSalaries[[#This Row],[Years of Experience]],Categories!$A$14:$B$17,2)</f>
        <v>5-10 years</v>
      </c>
    </row>
    <row r="1322" spans="2:15" ht="15" customHeight="1" x14ac:dyDescent="0.25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s="8" t="str">
        <f>+VLOOKUP(tblSalaries[[#This Row],[clean Country]],tblCountries[#All],3,FALSE)</f>
        <v>South Asia</v>
      </c>
      <c r="M1322" t="s">
        <v>9</v>
      </c>
      <c r="N1322">
        <v>5</v>
      </c>
      <c r="O1322" s="8" t="str">
        <f>+VLOOKUP(tblSalaries[[#This Row],[Years of Experience]],Categories!$A$14:$B$17,2)</f>
        <v>5-10 years</v>
      </c>
    </row>
    <row r="1323" spans="2:15" ht="15" customHeight="1" x14ac:dyDescent="0.25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s="8" t="str">
        <f>+VLOOKUP(tblSalaries[[#This Row],[clean Country]],tblCountries[#All],3,FALSE)</f>
        <v>Europe</v>
      </c>
      <c r="M1323" t="s">
        <v>9</v>
      </c>
      <c r="N1323">
        <v>15</v>
      </c>
      <c r="O1323" s="8" t="str">
        <f>+VLOOKUP(tblSalaries[[#This Row],[Years of Experience]],Categories!$A$14:$B$17,2)</f>
        <v>10-20 years</v>
      </c>
    </row>
    <row r="1324" spans="2:15" ht="15" customHeight="1" x14ac:dyDescent="0.25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s="8" t="str">
        <f>+VLOOKUP(tblSalaries[[#This Row],[clean Country]],tblCountries[#All],3,FALSE)</f>
        <v>North America</v>
      </c>
      <c r="M1324" t="s">
        <v>25</v>
      </c>
      <c r="N1324">
        <v>14</v>
      </c>
      <c r="O1324" s="8" t="str">
        <f>+VLOOKUP(tblSalaries[[#This Row],[Years of Experience]],Categories!$A$14:$B$17,2)</f>
        <v>10-20 years</v>
      </c>
    </row>
    <row r="1325" spans="2:15" ht="15" customHeight="1" x14ac:dyDescent="0.25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s="8" t="str">
        <f>+VLOOKUP(tblSalaries[[#This Row],[clean Country]],tblCountries[#All],3,FALSE)</f>
        <v>Europe</v>
      </c>
      <c r="M1325" t="s">
        <v>18</v>
      </c>
      <c r="N1325">
        <v>3</v>
      </c>
      <c r="O1325" s="8" t="str">
        <f>+VLOOKUP(tblSalaries[[#This Row],[Years of Experience]],Categories!$A$14:$B$17,2)</f>
        <v>Under 5 years</v>
      </c>
    </row>
    <row r="1326" spans="2:15" ht="15" customHeight="1" x14ac:dyDescent="0.25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s="8" t="str">
        <f>+VLOOKUP(tblSalaries[[#This Row],[clean Country]],tblCountries[#All],3,FALSE)</f>
        <v>Oceania</v>
      </c>
      <c r="M1326" t="s">
        <v>25</v>
      </c>
      <c r="N1326">
        <v>5.5</v>
      </c>
      <c r="O1326" s="8" t="str">
        <f>+VLOOKUP(tblSalaries[[#This Row],[Years of Experience]],Categories!$A$14:$B$17,2)</f>
        <v>5-10 years</v>
      </c>
    </row>
    <row r="1327" spans="2:15" ht="15" customHeight="1" x14ac:dyDescent="0.25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s="8" t="str">
        <f>+VLOOKUP(tblSalaries[[#This Row],[clean Country]],tblCountries[#All],3,FALSE)</f>
        <v>North America</v>
      </c>
      <c r="M1327" t="s">
        <v>9</v>
      </c>
      <c r="N1327">
        <v>2</v>
      </c>
      <c r="O1327" s="8" t="str">
        <f>+VLOOKUP(tblSalaries[[#This Row],[Years of Experience]],Categories!$A$14:$B$17,2)</f>
        <v>Under 5 years</v>
      </c>
    </row>
    <row r="1328" spans="2:15" ht="15" customHeight="1" x14ac:dyDescent="0.25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s="8" t="str">
        <f>+VLOOKUP(tblSalaries[[#This Row],[clean Country]],tblCountries[#All],3,FALSE)</f>
        <v>Oceania</v>
      </c>
      <c r="M1328" t="s">
        <v>25</v>
      </c>
      <c r="N1328">
        <v>30</v>
      </c>
      <c r="O1328" s="8" t="str">
        <f>+VLOOKUP(tblSalaries[[#This Row],[Years of Experience]],Categories!$A$14:$B$17,2)</f>
        <v>Over 20 years</v>
      </c>
    </row>
    <row r="1329" spans="2:15" ht="15" customHeight="1" x14ac:dyDescent="0.25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s="8" t="str">
        <f>+VLOOKUP(tblSalaries[[#This Row],[clean Country]],tblCountries[#All],3,FALSE)</f>
        <v>North America</v>
      </c>
      <c r="M1329" t="s">
        <v>25</v>
      </c>
      <c r="N1329">
        <v>15</v>
      </c>
      <c r="O1329" s="8" t="str">
        <f>+VLOOKUP(tblSalaries[[#This Row],[Years of Experience]],Categories!$A$14:$B$17,2)</f>
        <v>10-20 years</v>
      </c>
    </row>
    <row r="1330" spans="2:15" ht="15" customHeight="1" x14ac:dyDescent="0.25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s="8" t="str">
        <f>+VLOOKUP(tblSalaries[[#This Row],[clean Country]],tblCountries[#All],3,FALSE)</f>
        <v>Europe</v>
      </c>
      <c r="M1330" t="s">
        <v>9</v>
      </c>
      <c r="N1330">
        <v>20</v>
      </c>
      <c r="O1330" s="8" t="str">
        <f>+VLOOKUP(tblSalaries[[#This Row],[Years of Experience]],Categories!$A$14:$B$17,2)</f>
        <v>Over 20 years</v>
      </c>
    </row>
    <row r="1331" spans="2:15" ht="15" customHeight="1" x14ac:dyDescent="0.25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s="8" t="str">
        <f>+VLOOKUP(tblSalaries[[#This Row],[clean Country]],tblCountries[#All],3,FALSE)</f>
        <v>North America</v>
      </c>
      <c r="M1331" t="s">
        <v>9</v>
      </c>
      <c r="N1331">
        <v>7</v>
      </c>
      <c r="O1331" s="8" t="str">
        <f>+VLOOKUP(tblSalaries[[#This Row],[Years of Experience]],Categories!$A$14:$B$17,2)</f>
        <v>5-10 years</v>
      </c>
    </row>
    <row r="1332" spans="2:15" ht="15" customHeight="1" x14ac:dyDescent="0.25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s="8" t="str">
        <f>+VLOOKUP(tblSalaries[[#This Row],[clean Country]],tblCountries[#All],3,FALSE)</f>
        <v>South Asia</v>
      </c>
      <c r="M1332" t="s">
        <v>13</v>
      </c>
      <c r="N1332">
        <v>8</v>
      </c>
      <c r="O1332" s="8" t="str">
        <f>+VLOOKUP(tblSalaries[[#This Row],[Years of Experience]],Categories!$A$14:$B$17,2)</f>
        <v>5-10 years</v>
      </c>
    </row>
    <row r="1333" spans="2:15" ht="15" customHeight="1" x14ac:dyDescent="0.25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s="8" t="str">
        <f>+VLOOKUP(tblSalaries[[#This Row],[clean Country]],tblCountries[#All],3,FALSE)</f>
        <v>North America</v>
      </c>
      <c r="M1333" t="s">
        <v>25</v>
      </c>
      <c r="N1333">
        <v>10</v>
      </c>
      <c r="O1333" s="8" t="str">
        <f>+VLOOKUP(tblSalaries[[#This Row],[Years of Experience]],Categories!$A$14:$B$17,2)</f>
        <v>10-20 years</v>
      </c>
    </row>
    <row r="1334" spans="2:15" ht="15" customHeight="1" x14ac:dyDescent="0.25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s="8" t="str">
        <f>+VLOOKUP(tblSalaries[[#This Row],[clean Country]],tblCountries[#All],3,FALSE)</f>
        <v>Europe</v>
      </c>
      <c r="M1334" t="s">
        <v>9</v>
      </c>
      <c r="N1334">
        <v>1</v>
      </c>
      <c r="O1334" s="8" t="str">
        <f>+VLOOKUP(tblSalaries[[#This Row],[Years of Experience]],Categories!$A$14:$B$17,2)</f>
        <v>Under 5 years</v>
      </c>
    </row>
    <row r="1335" spans="2:15" ht="15" customHeight="1" x14ac:dyDescent="0.25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s="8" t="str">
        <f>+VLOOKUP(tblSalaries[[#This Row],[clean Country]],tblCountries[#All],3,FALSE)</f>
        <v>South Asia</v>
      </c>
      <c r="M1335" t="s">
        <v>25</v>
      </c>
      <c r="N1335">
        <v>7</v>
      </c>
      <c r="O1335" s="8" t="str">
        <f>+VLOOKUP(tblSalaries[[#This Row],[Years of Experience]],Categories!$A$14:$B$17,2)</f>
        <v>5-10 years</v>
      </c>
    </row>
    <row r="1336" spans="2:15" ht="15" customHeight="1" x14ac:dyDescent="0.25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s="8" t="str">
        <f>+VLOOKUP(tblSalaries[[#This Row],[clean Country]],tblCountries[#All],3,FALSE)</f>
        <v>North America</v>
      </c>
      <c r="M1336" t="s">
        <v>9</v>
      </c>
      <c r="N1336">
        <v>25</v>
      </c>
      <c r="O1336" s="8" t="str">
        <f>+VLOOKUP(tblSalaries[[#This Row],[Years of Experience]],Categories!$A$14:$B$17,2)</f>
        <v>Over 20 years</v>
      </c>
    </row>
    <row r="1337" spans="2:15" ht="15" customHeight="1" x14ac:dyDescent="0.25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s="8" t="str">
        <f>+VLOOKUP(tblSalaries[[#This Row],[clean Country]],tblCountries[#All],3,FALSE)</f>
        <v>North America</v>
      </c>
      <c r="M1337" t="s">
        <v>13</v>
      </c>
      <c r="N1337">
        <v>12</v>
      </c>
      <c r="O1337" s="8" t="str">
        <f>+VLOOKUP(tblSalaries[[#This Row],[Years of Experience]],Categories!$A$14:$B$17,2)</f>
        <v>10-20 years</v>
      </c>
    </row>
    <row r="1338" spans="2:15" ht="15" customHeight="1" x14ac:dyDescent="0.25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s="8" t="str">
        <f>+VLOOKUP(tblSalaries[[#This Row],[clean Country]],tblCountries[#All],3,FALSE)</f>
        <v>South Asia</v>
      </c>
      <c r="M1338" t="s">
        <v>25</v>
      </c>
      <c r="N1338">
        <v>5.6</v>
      </c>
      <c r="O1338" s="8" t="str">
        <f>+VLOOKUP(tblSalaries[[#This Row],[Years of Experience]],Categories!$A$14:$B$17,2)</f>
        <v>5-10 years</v>
      </c>
    </row>
    <row r="1339" spans="2:15" ht="15" customHeight="1" x14ac:dyDescent="0.25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s="8" t="str">
        <f>+VLOOKUP(tblSalaries[[#This Row],[clean Country]],tblCountries[#All],3,FALSE)</f>
        <v>Europe</v>
      </c>
      <c r="M1339" t="s">
        <v>9</v>
      </c>
      <c r="N1339">
        <v>12</v>
      </c>
      <c r="O1339" s="8" t="str">
        <f>+VLOOKUP(tblSalaries[[#This Row],[Years of Experience]],Categories!$A$14:$B$17,2)</f>
        <v>10-20 years</v>
      </c>
    </row>
    <row r="1340" spans="2:15" ht="15" customHeight="1" x14ac:dyDescent="0.25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s="8" t="str">
        <f>+VLOOKUP(tblSalaries[[#This Row],[clean Country]],tblCountries[#All],3,FALSE)</f>
        <v>East Asia</v>
      </c>
      <c r="M1340" t="s">
        <v>9</v>
      </c>
      <c r="N1340">
        <v>8</v>
      </c>
      <c r="O1340" s="8" t="str">
        <f>+VLOOKUP(tblSalaries[[#This Row],[Years of Experience]],Categories!$A$14:$B$17,2)</f>
        <v>5-10 years</v>
      </c>
    </row>
    <row r="1341" spans="2:15" ht="15" customHeight="1" x14ac:dyDescent="0.25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s="8" t="str">
        <f>+VLOOKUP(tblSalaries[[#This Row],[clean Country]],tblCountries[#All],3,FALSE)</f>
        <v>North America</v>
      </c>
      <c r="M1341" t="s">
        <v>9</v>
      </c>
      <c r="N1341">
        <v>30</v>
      </c>
      <c r="O1341" s="8" t="str">
        <f>+VLOOKUP(tblSalaries[[#This Row],[Years of Experience]],Categories!$A$14:$B$17,2)</f>
        <v>Over 20 years</v>
      </c>
    </row>
    <row r="1342" spans="2:15" ht="15" customHeight="1" x14ac:dyDescent="0.25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s="8" t="str">
        <f>+VLOOKUP(tblSalaries[[#This Row],[clean Country]],tblCountries[#All],3,FALSE)</f>
        <v>Europe</v>
      </c>
      <c r="M1342" t="s">
        <v>9</v>
      </c>
      <c r="N1342">
        <v>15</v>
      </c>
      <c r="O1342" s="8" t="str">
        <f>+VLOOKUP(tblSalaries[[#This Row],[Years of Experience]],Categories!$A$14:$B$17,2)</f>
        <v>10-20 years</v>
      </c>
    </row>
    <row r="1343" spans="2:15" ht="15" customHeight="1" x14ac:dyDescent="0.25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s="8" t="str">
        <f>+VLOOKUP(tblSalaries[[#This Row],[clean Country]],tblCountries[#All],3,FALSE)</f>
        <v>North America</v>
      </c>
      <c r="M1343" t="s">
        <v>9</v>
      </c>
      <c r="N1343">
        <v>10</v>
      </c>
      <c r="O1343" s="8" t="str">
        <f>+VLOOKUP(tblSalaries[[#This Row],[Years of Experience]],Categories!$A$14:$B$17,2)</f>
        <v>10-20 years</v>
      </c>
    </row>
    <row r="1344" spans="2:15" ht="15" customHeight="1" x14ac:dyDescent="0.25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s="8" t="str">
        <f>+VLOOKUP(tblSalaries[[#This Row],[clean Country]],tblCountries[#All],3,FALSE)</f>
        <v>Europe</v>
      </c>
      <c r="M1344" t="s">
        <v>18</v>
      </c>
      <c r="N1344">
        <v>15</v>
      </c>
      <c r="O1344" s="8" t="str">
        <f>+VLOOKUP(tblSalaries[[#This Row],[Years of Experience]],Categories!$A$14:$B$17,2)</f>
        <v>10-20 years</v>
      </c>
    </row>
    <row r="1345" spans="2:15" ht="15" customHeight="1" x14ac:dyDescent="0.25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s="8" t="str">
        <f>+VLOOKUP(tblSalaries[[#This Row],[clean Country]],tblCountries[#All],3,FALSE)</f>
        <v>North America</v>
      </c>
      <c r="M1345" t="s">
        <v>9</v>
      </c>
      <c r="N1345">
        <v>3</v>
      </c>
      <c r="O1345" s="8" t="str">
        <f>+VLOOKUP(tblSalaries[[#This Row],[Years of Experience]],Categories!$A$14:$B$17,2)</f>
        <v>Under 5 years</v>
      </c>
    </row>
    <row r="1346" spans="2:15" ht="15" customHeight="1" x14ac:dyDescent="0.25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s="8" t="str">
        <f>+VLOOKUP(tblSalaries[[#This Row],[clean Country]],tblCountries[#All],3,FALSE)</f>
        <v>North America</v>
      </c>
      <c r="M1346" t="s">
        <v>9</v>
      </c>
      <c r="N1346">
        <v>1</v>
      </c>
      <c r="O1346" s="8" t="str">
        <f>+VLOOKUP(tblSalaries[[#This Row],[Years of Experience]],Categories!$A$14:$B$17,2)</f>
        <v>Under 5 years</v>
      </c>
    </row>
    <row r="1347" spans="2:15" ht="15" customHeight="1" x14ac:dyDescent="0.25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s="8" t="str">
        <f>+VLOOKUP(tblSalaries[[#This Row],[clean Country]],tblCountries[#All],3,FALSE)</f>
        <v>North America</v>
      </c>
      <c r="M1347" t="s">
        <v>18</v>
      </c>
      <c r="N1347">
        <v>20</v>
      </c>
      <c r="O1347" s="8" t="str">
        <f>+VLOOKUP(tblSalaries[[#This Row],[Years of Experience]],Categories!$A$14:$B$17,2)</f>
        <v>Over 20 years</v>
      </c>
    </row>
    <row r="1348" spans="2:15" ht="15" customHeight="1" x14ac:dyDescent="0.25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s="8" t="str">
        <f>+VLOOKUP(tblSalaries[[#This Row],[clean Country]],tblCountries[#All],3,FALSE)</f>
        <v>North America</v>
      </c>
      <c r="M1348" t="s">
        <v>18</v>
      </c>
      <c r="N1348">
        <v>7</v>
      </c>
      <c r="O1348" s="8" t="str">
        <f>+VLOOKUP(tblSalaries[[#This Row],[Years of Experience]],Categories!$A$14:$B$17,2)</f>
        <v>5-10 years</v>
      </c>
    </row>
    <row r="1349" spans="2:15" ht="15" customHeight="1" x14ac:dyDescent="0.25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s="8" t="str">
        <f>+VLOOKUP(tblSalaries[[#This Row],[clean Country]],tblCountries[#All],3,FALSE)</f>
        <v>North America</v>
      </c>
      <c r="M1349" t="s">
        <v>25</v>
      </c>
      <c r="N1349">
        <v>33</v>
      </c>
      <c r="O1349" s="8" t="str">
        <f>+VLOOKUP(tblSalaries[[#This Row],[Years of Experience]],Categories!$A$14:$B$17,2)</f>
        <v>Over 20 years</v>
      </c>
    </row>
    <row r="1350" spans="2:15" ht="15" customHeight="1" x14ac:dyDescent="0.25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s="8" t="str">
        <f>+VLOOKUP(tblSalaries[[#This Row],[clean Country]],tblCountries[#All],3,FALSE)</f>
        <v>North America</v>
      </c>
      <c r="M1350" t="s">
        <v>9</v>
      </c>
      <c r="N1350">
        <v>0.5</v>
      </c>
      <c r="O1350" s="8" t="str">
        <f>+VLOOKUP(tblSalaries[[#This Row],[Years of Experience]],Categories!$A$14:$B$17,2)</f>
        <v>Under 5 years</v>
      </c>
    </row>
    <row r="1351" spans="2:15" ht="15" customHeight="1" x14ac:dyDescent="0.25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s="8" t="str">
        <f>+VLOOKUP(tblSalaries[[#This Row],[clean Country]],tblCountries[#All],3,FALSE)</f>
        <v>North America</v>
      </c>
      <c r="M1351" t="s">
        <v>9</v>
      </c>
      <c r="N1351">
        <v>22</v>
      </c>
      <c r="O1351" s="8" t="str">
        <f>+VLOOKUP(tblSalaries[[#This Row],[Years of Experience]],Categories!$A$14:$B$17,2)</f>
        <v>Over 20 years</v>
      </c>
    </row>
    <row r="1352" spans="2:15" ht="15" customHeight="1" x14ac:dyDescent="0.25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s="8" t="str">
        <f>+VLOOKUP(tblSalaries[[#This Row],[clean Country]],tblCountries[#All],3,FALSE)</f>
        <v>North America</v>
      </c>
      <c r="M1352" t="s">
        <v>13</v>
      </c>
      <c r="N1352">
        <v>8</v>
      </c>
      <c r="O1352" s="8" t="str">
        <f>+VLOOKUP(tblSalaries[[#This Row],[Years of Experience]],Categories!$A$14:$B$17,2)</f>
        <v>5-10 years</v>
      </c>
    </row>
    <row r="1353" spans="2:15" ht="15" customHeight="1" x14ac:dyDescent="0.25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s="8" t="str">
        <f>+VLOOKUP(tblSalaries[[#This Row],[clean Country]],tblCountries[#All],3,FALSE)</f>
        <v>North America</v>
      </c>
      <c r="M1353" t="s">
        <v>9</v>
      </c>
      <c r="N1353">
        <v>17</v>
      </c>
      <c r="O1353" s="8" t="str">
        <f>+VLOOKUP(tblSalaries[[#This Row],[Years of Experience]],Categories!$A$14:$B$17,2)</f>
        <v>10-20 years</v>
      </c>
    </row>
    <row r="1354" spans="2:15" ht="15" customHeight="1" x14ac:dyDescent="0.25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s="8" t="str">
        <f>+VLOOKUP(tblSalaries[[#This Row],[clean Country]],tblCountries[#All],3,FALSE)</f>
        <v>Europe</v>
      </c>
      <c r="M1354" t="s">
        <v>18</v>
      </c>
      <c r="N1354">
        <v>20</v>
      </c>
      <c r="O1354" s="8" t="str">
        <f>+VLOOKUP(tblSalaries[[#This Row],[Years of Experience]],Categories!$A$14:$B$17,2)</f>
        <v>Over 20 years</v>
      </c>
    </row>
    <row r="1355" spans="2:15" ht="15" customHeight="1" x14ac:dyDescent="0.25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s="8" t="str">
        <f>+VLOOKUP(tblSalaries[[#This Row],[clean Country]],tblCountries[#All],3,FALSE)</f>
        <v>North America</v>
      </c>
      <c r="M1355" t="s">
        <v>9</v>
      </c>
      <c r="N1355">
        <v>12</v>
      </c>
      <c r="O1355" s="8" t="str">
        <f>+VLOOKUP(tblSalaries[[#This Row],[Years of Experience]],Categories!$A$14:$B$17,2)</f>
        <v>10-20 years</v>
      </c>
    </row>
    <row r="1356" spans="2:15" ht="15" customHeight="1" x14ac:dyDescent="0.25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s="8" t="str">
        <f>+VLOOKUP(tblSalaries[[#This Row],[clean Country]],tblCountries[#All],3,FALSE)</f>
        <v>North America</v>
      </c>
      <c r="M1356" t="s">
        <v>18</v>
      </c>
      <c r="N1356">
        <v>25</v>
      </c>
      <c r="O1356" s="8" t="str">
        <f>+VLOOKUP(tblSalaries[[#This Row],[Years of Experience]],Categories!$A$14:$B$17,2)</f>
        <v>Over 20 years</v>
      </c>
    </row>
    <row r="1357" spans="2:15" ht="15" customHeight="1" x14ac:dyDescent="0.25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s="8" t="str">
        <f>+VLOOKUP(tblSalaries[[#This Row],[clean Country]],tblCountries[#All],3,FALSE)</f>
        <v>North America</v>
      </c>
      <c r="M1357" t="s">
        <v>18</v>
      </c>
      <c r="N1357">
        <v>5</v>
      </c>
      <c r="O1357" s="8" t="str">
        <f>+VLOOKUP(tblSalaries[[#This Row],[Years of Experience]],Categories!$A$14:$B$17,2)</f>
        <v>5-10 years</v>
      </c>
    </row>
    <row r="1358" spans="2:15" ht="15" customHeight="1" x14ac:dyDescent="0.25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s="8" t="str">
        <f>+VLOOKUP(tblSalaries[[#This Row],[clean Country]],tblCountries[#All],3,FALSE)</f>
        <v>North America</v>
      </c>
      <c r="M1358" t="s">
        <v>18</v>
      </c>
      <c r="N1358">
        <v>22</v>
      </c>
      <c r="O1358" s="8" t="str">
        <f>+VLOOKUP(tblSalaries[[#This Row],[Years of Experience]],Categories!$A$14:$B$17,2)</f>
        <v>Over 20 years</v>
      </c>
    </row>
    <row r="1359" spans="2:15" ht="15" customHeight="1" x14ac:dyDescent="0.25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s="8" t="str">
        <f>+VLOOKUP(tblSalaries[[#This Row],[clean Country]],tblCountries[#All],3,FALSE)</f>
        <v>North America</v>
      </c>
      <c r="M1359" t="s">
        <v>9</v>
      </c>
      <c r="N1359">
        <v>14</v>
      </c>
      <c r="O1359" s="8" t="str">
        <f>+VLOOKUP(tblSalaries[[#This Row],[Years of Experience]],Categories!$A$14:$B$17,2)</f>
        <v>10-20 years</v>
      </c>
    </row>
    <row r="1360" spans="2:15" ht="15" customHeight="1" x14ac:dyDescent="0.25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s="8" t="str">
        <f>+VLOOKUP(tblSalaries[[#This Row],[clean Country]],tblCountries[#All],3,FALSE)</f>
        <v>Europe</v>
      </c>
      <c r="M1360" t="s">
        <v>9</v>
      </c>
      <c r="N1360">
        <v>7</v>
      </c>
      <c r="O1360" s="8" t="str">
        <f>+VLOOKUP(tblSalaries[[#This Row],[Years of Experience]],Categories!$A$14:$B$17,2)</f>
        <v>5-10 years</v>
      </c>
    </row>
    <row r="1361" spans="2:15" ht="15" customHeight="1" x14ac:dyDescent="0.25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s="8" t="str">
        <f>+VLOOKUP(tblSalaries[[#This Row],[clean Country]],tblCountries[#All],3,FALSE)</f>
        <v>Africa</v>
      </c>
      <c r="M1361" t="s">
        <v>13</v>
      </c>
      <c r="N1361">
        <v>6</v>
      </c>
      <c r="O1361" s="8" t="str">
        <f>+VLOOKUP(tblSalaries[[#This Row],[Years of Experience]],Categories!$A$14:$B$17,2)</f>
        <v>5-10 years</v>
      </c>
    </row>
    <row r="1362" spans="2:15" ht="15" customHeight="1" x14ac:dyDescent="0.25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s="8" t="str">
        <f>+VLOOKUP(tblSalaries[[#This Row],[clean Country]],tblCountries[#All],3,FALSE)</f>
        <v>South Asia</v>
      </c>
      <c r="M1362" t="s">
        <v>25</v>
      </c>
      <c r="N1362">
        <v>15</v>
      </c>
      <c r="O1362" s="8" t="str">
        <f>+VLOOKUP(tblSalaries[[#This Row],[Years of Experience]],Categories!$A$14:$B$17,2)</f>
        <v>10-20 years</v>
      </c>
    </row>
    <row r="1363" spans="2:15" ht="15" customHeight="1" x14ac:dyDescent="0.25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s="8" t="str">
        <f>+VLOOKUP(tblSalaries[[#This Row],[clean Country]],tblCountries[#All],3,FALSE)</f>
        <v>North America</v>
      </c>
      <c r="M1363" t="s">
        <v>13</v>
      </c>
      <c r="N1363">
        <v>25</v>
      </c>
      <c r="O1363" s="8" t="str">
        <f>+VLOOKUP(tblSalaries[[#This Row],[Years of Experience]],Categories!$A$14:$B$17,2)</f>
        <v>Over 20 years</v>
      </c>
    </row>
    <row r="1364" spans="2:15" ht="15" customHeight="1" x14ac:dyDescent="0.25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s="8" t="str">
        <f>+VLOOKUP(tblSalaries[[#This Row],[clean Country]],tblCountries[#All],3,FALSE)</f>
        <v>North America</v>
      </c>
      <c r="M1364" t="s">
        <v>9</v>
      </c>
      <c r="N1364">
        <v>15</v>
      </c>
      <c r="O1364" s="8" t="str">
        <f>+VLOOKUP(tblSalaries[[#This Row],[Years of Experience]],Categories!$A$14:$B$17,2)</f>
        <v>10-20 years</v>
      </c>
    </row>
    <row r="1365" spans="2:15" ht="15" customHeight="1" x14ac:dyDescent="0.25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s="8" t="str">
        <f>+VLOOKUP(tblSalaries[[#This Row],[clean Country]],tblCountries[#All],3,FALSE)</f>
        <v>North America</v>
      </c>
      <c r="M1365" t="s">
        <v>18</v>
      </c>
      <c r="N1365">
        <v>30</v>
      </c>
      <c r="O1365" s="8" t="str">
        <f>+VLOOKUP(tblSalaries[[#This Row],[Years of Experience]],Categories!$A$14:$B$17,2)</f>
        <v>Over 20 years</v>
      </c>
    </row>
    <row r="1366" spans="2:15" ht="15" customHeight="1" x14ac:dyDescent="0.25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s="8" t="str">
        <f>+VLOOKUP(tblSalaries[[#This Row],[clean Country]],tblCountries[#All],3,FALSE)</f>
        <v>Europe</v>
      </c>
      <c r="M1366" t="s">
        <v>9</v>
      </c>
      <c r="N1366">
        <v>15</v>
      </c>
      <c r="O1366" s="8" t="str">
        <f>+VLOOKUP(tblSalaries[[#This Row],[Years of Experience]],Categories!$A$14:$B$17,2)</f>
        <v>10-20 years</v>
      </c>
    </row>
    <row r="1367" spans="2:15" ht="15" customHeight="1" x14ac:dyDescent="0.25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s="8" t="str">
        <f>+VLOOKUP(tblSalaries[[#This Row],[clean Country]],tblCountries[#All],3,FALSE)</f>
        <v>North America</v>
      </c>
      <c r="M1367" t="s">
        <v>13</v>
      </c>
      <c r="N1367">
        <v>6</v>
      </c>
      <c r="O1367" s="8" t="str">
        <f>+VLOOKUP(tblSalaries[[#This Row],[Years of Experience]],Categories!$A$14:$B$17,2)</f>
        <v>5-10 years</v>
      </c>
    </row>
    <row r="1368" spans="2:15" ht="15" customHeight="1" x14ac:dyDescent="0.25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s="8" t="str">
        <f>+VLOOKUP(tblSalaries[[#This Row],[clean Country]],tblCountries[#All],3,FALSE)</f>
        <v>North America</v>
      </c>
      <c r="M1368" t="s">
        <v>9</v>
      </c>
      <c r="N1368">
        <v>7</v>
      </c>
      <c r="O1368" s="8" t="str">
        <f>+VLOOKUP(tblSalaries[[#This Row],[Years of Experience]],Categories!$A$14:$B$17,2)</f>
        <v>5-10 years</v>
      </c>
    </row>
    <row r="1369" spans="2:15" ht="15" customHeight="1" x14ac:dyDescent="0.25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s="8" t="str">
        <f>+VLOOKUP(tblSalaries[[#This Row],[clean Country]],tblCountries[#All],3,FALSE)</f>
        <v>North America</v>
      </c>
      <c r="M1369" t="s">
        <v>13</v>
      </c>
      <c r="N1369">
        <v>10</v>
      </c>
      <c r="O1369" s="8" t="str">
        <f>+VLOOKUP(tblSalaries[[#This Row],[Years of Experience]],Categories!$A$14:$B$17,2)</f>
        <v>10-20 years</v>
      </c>
    </row>
    <row r="1370" spans="2:15" ht="15" customHeight="1" x14ac:dyDescent="0.25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s="8" t="str">
        <f>+VLOOKUP(tblSalaries[[#This Row],[clean Country]],tblCountries[#All],3,FALSE)</f>
        <v>North America</v>
      </c>
      <c r="M1370" t="s">
        <v>9</v>
      </c>
      <c r="N1370">
        <v>10</v>
      </c>
      <c r="O1370" s="8" t="str">
        <f>+VLOOKUP(tblSalaries[[#This Row],[Years of Experience]],Categories!$A$14:$B$17,2)</f>
        <v>10-20 years</v>
      </c>
    </row>
    <row r="1371" spans="2:15" ht="15" customHeight="1" x14ac:dyDescent="0.25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s="8" t="str">
        <f>+VLOOKUP(tblSalaries[[#This Row],[clean Country]],tblCountries[#All],3,FALSE)</f>
        <v>South Asia</v>
      </c>
      <c r="M1371" t="s">
        <v>9</v>
      </c>
      <c r="N1371">
        <v>6</v>
      </c>
      <c r="O1371" s="8" t="str">
        <f>+VLOOKUP(tblSalaries[[#This Row],[Years of Experience]],Categories!$A$14:$B$17,2)</f>
        <v>5-10 years</v>
      </c>
    </row>
    <row r="1372" spans="2:15" ht="15" customHeight="1" x14ac:dyDescent="0.25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s="8" t="str">
        <f>+VLOOKUP(tblSalaries[[#This Row],[clean Country]],tblCountries[#All],3,FALSE)</f>
        <v>North America</v>
      </c>
      <c r="M1372" t="s">
        <v>9</v>
      </c>
      <c r="N1372">
        <v>14</v>
      </c>
      <c r="O1372" s="8" t="str">
        <f>+VLOOKUP(tblSalaries[[#This Row],[Years of Experience]],Categories!$A$14:$B$17,2)</f>
        <v>10-20 years</v>
      </c>
    </row>
    <row r="1373" spans="2:15" ht="15" customHeight="1" x14ac:dyDescent="0.25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s="8" t="str">
        <f>+VLOOKUP(tblSalaries[[#This Row],[clean Country]],tblCountries[#All],3,FALSE)</f>
        <v>North America</v>
      </c>
      <c r="M1373" t="s">
        <v>25</v>
      </c>
      <c r="N1373">
        <v>25</v>
      </c>
      <c r="O1373" s="8" t="str">
        <f>+VLOOKUP(tblSalaries[[#This Row],[Years of Experience]],Categories!$A$14:$B$17,2)</f>
        <v>Over 20 years</v>
      </c>
    </row>
    <row r="1374" spans="2:15" ht="15" customHeight="1" x14ac:dyDescent="0.25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s="8" t="str">
        <f>+VLOOKUP(tblSalaries[[#This Row],[clean Country]],tblCountries[#All],3,FALSE)</f>
        <v>North America</v>
      </c>
      <c r="M1374" t="s">
        <v>18</v>
      </c>
      <c r="N1374">
        <v>10</v>
      </c>
      <c r="O1374" s="8" t="str">
        <f>+VLOOKUP(tblSalaries[[#This Row],[Years of Experience]],Categories!$A$14:$B$17,2)</f>
        <v>10-20 years</v>
      </c>
    </row>
    <row r="1375" spans="2:15" ht="15" customHeight="1" x14ac:dyDescent="0.25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s="8" t="str">
        <f>+VLOOKUP(tblSalaries[[#This Row],[clean Country]],tblCountries[#All],3,FALSE)</f>
        <v>North America</v>
      </c>
      <c r="M1375" t="s">
        <v>18</v>
      </c>
      <c r="N1375">
        <v>8</v>
      </c>
      <c r="O1375" s="8" t="str">
        <f>+VLOOKUP(tblSalaries[[#This Row],[Years of Experience]],Categories!$A$14:$B$17,2)</f>
        <v>5-10 years</v>
      </c>
    </row>
    <row r="1376" spans="2:15" ht="15" customHeight="1" x14ac:dyDescent="0.25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s="8" t="str">
        <f>+VLOOKUP(tblSalaries[[#This Row],[clean Country]],tblCountries[#All],3,FALSE)</f>
        <v>North America</v>
      </c>
      <c r="M1376" t="s">
        <v>18</v>
      </c>
      <c r="N1376">
        <v>30</v>
      </c>
      <c r="O1376" s="8" t="str">
        <f>+VLOOKUP(tblSalaries[[#This Row],[Years of Experience]],Categories!$A$14:$B$17,2)</f>
        <v>Over 20 years</v>
      </c>
    </row>
    <row r="1377" spans="2:15" ht="15" customHeight="1" x14ac:dyDescent="0.25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s="8" t="str">
        <f>+VLOOKUP(tblSalaries[[#This Row],[clean Country]],tblCountries[#All],3,FALSE)</f>
        <v>North America</v>
      </c>
      <c r="M1377" t="s">
        <v>25</v>
      </c>
      <c r="N1377">
        <v>8</v>
      </c>
      <c r="O1377" s="8" t="str">
        <f>+VLOOKUP(tblSalaries[[#This Row],[Years of Experience]],Categories!$A$14:$B$17,2)</f>
        <v>5-10 years</v>
      </c>
    </row>
    <row r="1378" spans="2:15" ht="15" customHeight="1" x14ac:dyDescent="0.25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s="8" t="str">
        <f>+VLOOKUP(tblSalaries[[#This Row],[clean Country]],tblCountries[#All],3,FALSE)</f>
        <v>North America</v>
      </c>
      <c r="M1378" t="s">
        <v>9</v>
      </c>
      <c r="N1378">
        <v>10</v>
      </c>
      <c r="O1378" s="8" t="str">
        <f>+VLOOKUP(tblSalaries[[#This Row],[Years of Experience]],Categories!$A$14:$B$17,2)</f>
        <v>10-20 years</v>
      </c>
    </row>
    <row r="1379" spans="2:15" ht="15" customHeight="1" x14ac:dyDescent="0.25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s="8" t="str">
        <f>+VLOOKUP(tblSalaries[[#This Row],[clean Country]],tblCountries[#All],3,FALSE)</f>
        <v>North America</v>
      </c>
      <c r="M1379" t="s">
        <v>13</v>
      </c>
      <c r="N1379">
        <v>14</v>
      </c>
      <c r="O1379" s="8" t="str">
        <f>+VLOOKUP(tblSalaries[[#This Row],[Years of Experience]],Categories!$A$14:$B$17,2)</f>
        <v>10-20 years</v>
      </c>
    </row>
    <row r="1380" spans="2:15" ht="15" customHeight="1" x14ac:dyDescent="0.25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s="8" t="str">
        <f>+VLOOKUP(tblSalaries[[#This Row],[clean Country]],tblCountries[#All],3,FALSE)</f>
        <v>North America</v>
      </c>
      <c r="M1380" t="s">
        <v>13</v>
      </c>
      <c r="N1380">
        <v>1</v>
      </c>
      <c r="O1380" s="8" t="str">
        <f>+VLOOKUP(tblSalaries[[#This Row],[Years of Experience]],Categories!$A$14:$B$17,2)</f>
        <v>Under 5 years</v>
      </c>
    </row>
    <row r="1381" spans="2:15" ht="15" customHeight="1" x14ac:dyDescent="0.25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s="8" t="str">
        <f>+VLOOKUP(tblSalaries[[#This Row],[clean Country]],tblCountries[#All],3,FALSE)</f>
        <v>North America</v>
      </c>
      <c r="M1381" t="s">
        <v>9</v>
      </c>
      <c r="N1381">
        <v>1</v>
      </c>
      <c r="O1381" s="8" t="str">
        <f>+VLOOKUP(tblSalaries[[#This Row],[Years of Experience]],Categories!$A$14:$B$17,2)</f>
        <v>Under 5 years</v>
      </c>
    </row>
    <row r="1382" spans="2:15" ht="15" customHeight="1" x14ac:dyDescent="0.25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s="8" t="str">
        <f>+VLOOKUP(tblSalaries[[#This Row],[clean Country]],tblCountries[#All],3,FALSE)</f>
        <v>North America</v>
      </c>
      <c r="M1382" t="s">
        <v>9</v>
      </c>
      <c r="N1382">
        <v>15</v>
      </c>
      <c r="O1382" s="8" t="str">
        <f>+VLOOKUP(tblSalaries[[#This Row],[Years of Experience]],Categories!$A$14:$B$17,2)</f>
        <v>10-20 years</v>
      </c>
    </row>
    <row r="1383" spans="2:15" ht="15" customHeight="1" x14ac:dyDescent="0.25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s="8" t="str">
        <f>+VLOOKUP(tblSalaries[[#This Row],[clean Country]],tblCountries[#All],3,FALSE)</f>
        <v>Europe</v>
      </c>
      <c r="M1383" t="s">
        <v>18</v>
      </c>
      <c r="N1383">
        <v>4</v>
      </c>
      <c r="O1383" s="8" t="str">
        <f>+VLOOKUP(tblSalaries[[#This Row],[Years of Experience]],Categories!$A$14:$B$17,2)</f>
        <v>Under 5 years</v>
      </c>
    </row>
    <row r="1384" spans="2:15" ht="15" customHeight="1" x14ac:dyDescent="0.25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s="8" t="str">
        <f>+VLOOKUP(tblSalaries[[#This Row],[clean Country]],tblCountries[#All],3,FALSE)</f>
        <v>North America</v>
      </c>
      <c r="M1384" t="s">
        <v>18</v>
      </c>
      <c r="N1384">
        <v>30</v>
      </c>
      <c r="O1384" s="8" t="str">
        <f>+VLOOKUP(tblSalaries[[#This Row],[Years of Experience]],Categories!$A$14:$B$17,2)</f>
        <v>Over 20 years</v>
      </c>
    </row>
    <row r="1385" spans="2:15" ht="15" customHeight="1" x14ac:dyDescent="0.25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s="8" t="str">
        <f>+VLOOKUP(tblSalaries[[#This Row],[clean Country]],tblCountries[#All],3,FALSE)</f>
        <v>North America</v>
      </c>
      <c r="M1385" t="s">
        <v>9</v>
      </c>
      <c r="N1385">
        <v>21</v>
      </c>
      <c r="O1385" s="8" t="str">
        <f>+VLOOKUP(tblSalaries[[#This Row],[Years of Experience]],Categories!$A$14:$B$17,2)</f>
        <v>Over 20 years</v>
      </c>
    </row>
    <row r="1386" spans="2:15" ht="15" customHeight="1" x14ac:dyDescent="0.25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s="8" t="str">
        <f>+VLOOKUP(tblSalaries[[#This Row],[clean Country]],tblCountries[#All],3,FALSE)</f>
        <v>North America</v>
      </c>
      <c r="M1386" t="s">
        <v>9</v>
      </c>
      <c r="N1386">
        <v>13</v>
      </c>
      <c r="O1386" s="8" t="str">
        <f>+VLOOKUP(tblSalaries[[#This Row],[Years of Experience]],Categories!$A$14:$B$17,2)</f>
        <v>10-20 years</v>
      </c>
    </row>
    <row r="1387" spans="2:15" ht="15" customHeight="1" x14ac:dyDescent="0.25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s="8" t="str">
        <f>+VLOOKUP(tblSalaries[[#This Row],[clean Country]],tblCountries[#All],3,FALSE)</f>
        <v>Central Asia &amp; Middle East</v>
      </c>
      <c r="M1387" t="s">
        <v>9</v>
      </c>
      <c r="N1387">
        <v>20</v>
      </c>
      <c r="O1387" s="8" t="str">
        <f>+VLOOKUP(tblSalaries[[#This Row],[Years of Experience]],Categories!$A$14:$B$17,2)</f>
        <v>Over 20 years</v>
      </c>
    </row>
    <row r="1388" spans="2:15" ht="15" customHeight="1" x14ac:dyDescent="0.25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s="8" t="str">
        <f>+VLOOKUP(tblSalaries[[#This Row],[clean Country]],tblCountries[#All],3,FALSE)</f>
        <v>North America</v>
      </c>
      <c r="M1388" t="s">
        <v>9</v>
      </c>
      <c r="N1388">
        <v>15</v>
      </c>
      <c r="O1388" s="8" t="str">
        <f>+VLOOKUP(tblSalaries[[#This Row],[Years of Experience]],Categories!$A$14:$B$17,2)</f>
        <v>10-20 years</v>
      </c>
    </row>
    <row r="1389" spans="2:15" ht="15" customHeight="1" x14ac:dyDescent="0.25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s="8" t="str">
        <f>+VLOOKUP(tblSalaries[[#This Row],[clean Country]],tblCountries[#All],3,FALSE)</f>
        <v>North America</v>
      </c>
      <c r="M1389" t="s">
        <v>18</v>
      </c>
      <c r="N1389">
        <v>10</v>
      </c>
      <c r="O1389" s="8" t="str">
        <f>+VLOOKUP(tblSalaries[[#This Row],[Years of Experience]],Categories!$A$14:$B$17,2)</f>
        <v>10-20 years</v>
      </c>
    </row>
    <row r="1390" spans="2:15" ht="15" customHeight="1" x14ac:dyDescent="0.25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s="8" t="str">
        <f>+VLOOKUP(tblSalaries[[#This Row],[clean Country]],tblCountries[#All],3,FALSE)</f>
        <v>North America</v>
      </c>
      <c r="M1390" t="s">
        <v>13</v>
      </c>
      <c r="N1390">
        <v>29</v>
      </c>
      <c r="O1390" s="8" t="str">
        <f>+VLOOKUP(tblSalaries[[#This Row],[Years of Experience]],Categories!$A$14:$B$17,2)</f>
        <v>Over 20 years</v>
      </c>
    </row>
    <row r="1391" spans="2:15" ht="15" customHeight="1" x14ac:dyDescent="0.25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s="8" t="str">
        <f>+VLOOKUP(tblSalaries[[#This Row],[clean Country]],tblCountries[#All],3,FALSE)</f>
        <v>North America</v>
      </c>
      <c r="M1391" t="s">
        <v>18</v>
      </c>
      <c r="N1391">
        <v>6</v>
      </c>
      <c r="O1391" s="8" t="str">
        <f>+VLOOKUP(tblSalaries[[#This Row],[Years of Experience]],Categories!$A$14:$B$17,2)</f>
        <v>5-10 years</v>
      </c>
    </row>
    <row r="1392" spans="2:15" ht="15" customHeight="1" x14ac:dyDescent="0.25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s="8" t="str">
        <f>+VLOOKUP(tblSalaries[[#This Row],[clean Country]],tblCountries[#All],3,FALSE)</f>
        <v>North America</v>
      </c>
      <c r="M1392" t="s">
        <v>25</v>
      </c>
      <c r="N1392">
        <v>12</v>
      </c>
      <c r="O1392" s="8" t="str">
        <f>+VLOOKUP(tblSalaries[[#This Row],[Years of Experience]],Categories!$A$14:$B$17,2)</f>
        <v>10-20 years</v>
      </c>
    </row>
    <row r="1393" spans="2:15" ht="15" customHeight="1" x14ac:dyDescent="0.25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s="8" t="str">
        <f>+VLOOKUP(tblSalaries[[#This Row],[clean Country]],tblCountries[#All],3,FALSE)</f>
        <v>North America</v>
      </c>
      <c r="M1393" t="s">
        <v>9</v>
      </c>
      <c r="N1393">
        <v>20</v>
      </c>
      <c r="O1393" s="8" t="str">
        <f>+VLOOKUP(tblSalaries[[#This Row],[Years of Experience]],Categories!$A$14:$B$17,2)</f>
        <v>Over 20 years</v>
      </c>
    </row>
    <row r="1394" spans="2:15" ht="15" customHeight="1" x14ac:dyDescent="0.25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s="8" t="str">
        <f>+VLOOKUP(tblSalaries[[#This Row],[clean Country]],tblCountries[#All],3,FALSE)</f>
        <v>North America</v>
      </c>
      <c r="M1394" t="s">
        <v>9</v>
      </c>
      <c r="N1394">
        <v>5</v>
      </c>
      <c r="O1394" s="8" t="str">
        <f>+VLOOKUP(tblSalaries[[#This Row],[Years of Experience]],Categories!$A$14:$B$17,2)</f>
        <v>5-10 years</v>
      </c>
    </row>
    <row r="1395" spans="2:15" ht="15" customHeight="1" x14ac:dyDescent="0.25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s="8" t="str">
        <f>+VLOOKUP(tblSalaries[[#This Row],[clean Country]],tblCountries[#All],3,FALSE)</f>
        <v>South Asia</v>
      </c>
      <c r="M1395" t="s">
        <v>25</v>
      </c>
      <c r="N1395">
        <v>1</v>
      </c>
      <c r="O1395" s="8" t="str">
        <f>+VLOOKUP(tblSalaries[[#This Row],[Years of Experience]],Categories!$A$14:$B$17,2)</f>
        <v>Under 5 years</v>
      </c>
    </row>
    <row r="1396" spans="2:15" ht="15" customHeight="1" x14ac:dyDescent="0.25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s="8" t="str">
        <f>+VLOOKUP(tblSalaries[[#This Row],[clean Country]],tblCountries[#All],3,FALSE)</f>
        <v>North America</v>
      </c>
      <c r="M1396" t="s">
        <v>25</v>
      </c>
      <c r="N1396">
        <v>20</v>
      </c>
      <c r="O1396" s="8" t="str">
        <f>+VLOOKUP(tblSalaries[[#This Row],[Years of Experience]],Categories!$A$14:$B$17,2)</f>
        <v>Over 20 years</v>
      </c>
    </row>
    <row r="1397" spans="2:15" ht="15" customHeight="1" x14ac:dyDescent="0.25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s="8" t="str">
        <f>+VLOOKUP(tblSalaries[[#This Row],[clean Country]],tblCountries[#All],3,FALSE)</f>
        <v>North America</v>
      </c>
      <c r="M1397" t="s">
        <v>9</v>
      </c>
      <c r="N1397">
        <v>7</v>
      </c>
      <c r="O1397" s="8" t="str">
        <f>+VLOOKUP(tblSalaries[[#This Row],[Years of Experience]],Categories!$A$14:$B$17,2)</f>
        <v>5-10 years</v>
      </c>
    </row>
    <row r="1398" spans="2:15" ht="15" customHeight="1" x14ac:dyDescent="0.25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s="8" t="str">
        <f>+VLOOKUP(tblSalaries[[#This Row],[clean Country]],tblCountries[#All],3,FALSE)</f>
        <v>North America</v>
      </c>
      <c r="M1398" t="s">
        <v>9</v>
      </c>
      <c r="N1398">
        <v>2</v>
      </c>
      <c r="O1398" s="8" t="str">
        <f>+VLOOKUP(tblSalaries[[#This Row],[Years of Experience]],Categories!$A$14:$B$17,2)</f>
        <v>Under 5 years</v>
      </c>
    </row>
    <row r="1399" spans="2:15" ht="15" customHeight="1" x14ac:dyDescent="0.25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s="8" t="str">
        <f>+VLOOKUP(tblSalaries[[#This Row],[clean Country]],tblCountries[#All],3,FALSE)</f>
        <v>North America</v>
      </c>
      <c r="M1399" t="s">
        <v>9</v>
      </c>
      <c r="N1399">
        <v>16</v>
      </c>
      <c r="O1399" s="8" t="str">
        <f>+VLOOKUP(tblSalaries[[#This Row],[Years of Experience]],Categories!$A$14:$B$17,2)</f>
        <v>10-20 years</v>
      </c>
    </row>
    <row r="1400" spans="2:15" ht="15" customHeight="1" x14ac:dyDescent="0.25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s="8" t="str">
        <f>+VLOOKUP(tblSalaries[[#This Row],[clean Country]],tblCountries[#All],3,FALSE)</f>
        <v>North America</v>
      </c>
      <c r="M1400" t="s">
        <v>25</v>
      </c>
      <c r="N1400">
        <v>9</v>
      </c>
      <c r="O1400" s="8" t="str">
        <f>+VLOOKUP(tblSalaries[[#This Row],[Years of Experience]],Categories!$A$14:$B$17,2)</f>
        <v>5-10 years</v>
      </c>
    </row>
    <row r="1401" spans="2:15" ht="15" customHeight="1" x14ac:dyDescent="0.25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s="8" t="str">
        <f>+VLOOKUP(tblSalaries[[#This Row],[clean Country]],tblCountries[#All],3,FALSE)</f>
        <v>North America</v>
      </c>
      <c r="M1401" t="s">
        <v>9</v>
      </c>
      <c r="N1401">
        <v>12</v>
      </c>
      <c r="O1401" s="8" t="str">
        <f>+VLOOKUP(tblSalaries[[#This Row],[Years of Experience]],Categories!$A$14:$B$17,2)</f>
        <v>10-20 years</v>
      </c>
    </row>
    <row r="1402" spans="2:15" ht="15" customHeight="1" x14ac:dyDescent="0.25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s="8" t="str">
        <f>+VLOOKUP(tblSalaries[[#This Row],[clean Country]],tblCountries[#All],3,FALSE)</f>
        <v>North America</v>
      </c>
      <c r="M1402" t="s">
        <v>9</v>
      </c>
      <c r="N1402">
        <v>10</v>
      </c>
      <c r="O1402" s="8" t="str">
        <f>+VLOOKUP(tblSalaries[[#This Row],[Years of Experience]],Categories!$A$14:$B$17,2)</f>
        <v>10-20 years</v>
      </c>
    </row>
    <row r="1403" spans="2:15" ht="15" customHeight="1" x14ac:dyDescent="0.25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s="8" t="str">
        <f>+VLOOKUP(tblSalaries[[#This Row],[clean Country]],tblCountries[#All],3,FALSE)</f>
        <v>North America</v>
      </c>
      <c r="M1403" t="s">
        <v>18</v>
      </c>
      <c r="N1403">
        <v>9</v>
      </c>
      <c r="O1403" s="8" t="str">
        <f>+VLOOKUP(tblSalaries[[#This Row],[Years of Experience]],Categories!$A$14:$B$17,2)</f>
        <v>5-10 years</v>
      </c>
    </row>
    <row r="1404" spans="2:15" ht="15" customHeight="1" x14ac:dyDescent="0.25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s="8" t="str">
        <f>+VLOOKUP(tblSalaries[[#This Row],[clean Country]],tblCountries[#All],3,FALSE)</f>
        <v>North America</v>
      </c>
      <c r="M1404" t="s">
        <v>13</v>
      </c>
      <c r="N1404">
        <v>10</v>
      </c>
      <c r="O1404" s="8" t="str">
        <f>+VLOOKUP(tblSalaries[[#This Row],[Years of Experience]],Categories!$A$14:$B$17,2)</f>
        <v>10-20 years</v>
      </c>
    </row>
    <row r="1405" spans="2:15" ht="15" customHeight="1" x14ac:dyDescent="0.25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s="8" t="str">
        <f>+VLOOKUP(tblSalaries[[#This Row],[clean Country]],tblCountries[#All],3,FALSE)</f>
        <v>South Asia</v>
      </c>
      <c r="M1405" t="s">
        <v>9</v>
      </c>
      <c r="N1405">
        <v>3</v>
      </c>
      <c r="O1405" s="8" t="str">
        <f>+VLOOKUP(tblSalaries[[#This Row],[Years of Experience]],Categories!$A$14:$B$17,2)</f>
        <v>Under 5 years</v>
      </c>
    </row>
    <row r="1406" spans="2:15" ht="15" customHeight="1" x14ac:dyDescent="0.25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s="8" t="str">
        <f>+VLOOKUP(tblSalaries[[#This Row],[clean Country]],tblCountries[#All],3,FALSE)</f>
        <v>North America</v>
      </c>
      <c r="M1406" t="s">
        <v>18</v>
      </c>
      <c r="N1406">
        <v>10</v>
      </c>
      <c r="O1406" s="8" t="str">
        <f>+VLOOKUP(tblSalaries[[#This Row],[Years of Experience]],Categories!$A$14:$B$17,2)</f>
        <v>10-20 years</v>
      </c>
    </row>
    <row r="1407" spans="2:15" ht="15" customHeight="1" x14ac:dyDescent="0.25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s="8" t="str">
        <f>+VLOOKUP(tblSalaries[[#This Row],[clean Country]],tblCountries[#All],3,FALSE)</f>
        <v>North America</v>
      </c>
      <c r="M1407" t="s">
        <v>9</v>
      </c>
      <c r="N1407">
        <v>20</v>
      </c>
      <c r="O1407" s="8" t="str">
        <f>+VLOOKUP(tblSalaries[[#This Row],[Years of Experience]],Categories!$A$14:$B$17,2)</f>
        <v>Over 20 years</v>
      </c>
    </row>
    <row r="1408" spans="2:15" ht="15" customHeight="1" x14ac:dyDescent="0.25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s="8" t="str">
        <f>+VLOOKUP(tblSalaries[[#This Row],[clean Country]],tblCountries[#All],3,FALSE)</f>
        <v>South Asia</v>
      </c>
      <c r="M1408" t="s">
        <v>9</v>
      </c>
      <c r="N1408">
        <v>5.5</v>
      </c>
      <c r="O1408" s="8" t="str">
        <f>+VLOOKUP(tblSalaries[[#This Row],[Years of Experience]],Categories!$A$14:$B$17,2)</f>
        <v>5-10 years</v>
      </c>
    </row>
    <row r="1409" spans="2:15" ht="15" customHeight="1" x14ac:dyDescent="0.25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s="8" t="str">
        <f>+VLOOKUP(tblSalaries[[#This Row],[clean Country]],tblCountries[#All],3,FALSE)</f>
        <v>South Asia</v>
      </c>
      <c r="M1409" t="s">
        <v>18</v>
      </c>
      <c r="N1409">
        <v>8</v>
      </c>
      <c r="O1409" s="8" t="str">
        <f>+VLOOKUP(tblSalaries[[#This Row],[Years of Experience]],Categories!$A$14:$B$17,2)</f>
        <v>5-10 years</v>
      </c>
    </row>
    <row r="1410" spans="2:15" ht="15" customHeight="1" x14ac:dyDescent="0.25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s="8" t="str">
        <f>+VLOOKUP(tblSalaries[[#This Row],[clean Country]],tblCountries[#All],3,FALSE)</f>
        <v>North America</v>
      </c>
      <c r="M1410" t="s">
        <v>25</v>
      </c>
      <c r="N1410">
        <v>2</v>
      </c>
      <c r="O1410" s="8" t="str">
        <f>+VLOOKUP(tblSalaries[[#This Row],[Years of Experience]],Categories!$A$14:$B$17,2)</f>
        <v>Under 5 years</v>
      </c>
    </row>
    <row r="1411" spans="2:15" ht="15" customHeight="1" x14ac:dyDescent="0.25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s="8" t="str">
        <f>+VLOOKUP(tblSalaries[[#This Row],[clean Country]],tblCountries[#All],3,FALSE)</f>
        <v>North America</v>
      </c>
      <c r="M1411" t="s">
        <v>18</v>
      </c>
      <c r="N1411">
        <v>25</v>
      </c>
      <c r="O1411" s="8" t="str">
        <f>+VLOOKUP(tblSalaries[[#This Row],[Years of Experience]],Categories!$A$14:$B$17,2)</f>
        <v>Over 20 years</v>
      </c>
    </row>
    <row r="1412" spans="2:15" ht="15" customHeight="1" x14ac:dyDescent="0.25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s="8" t="str">
        <f>+VLOOKUP(tblSalaries[[#This Row],[clean Country]],tblCountries[#All],3,FALSE)</f>
        <v>Oceania</v>
      </c>
      <c r="M1412" t="s">
        <v>18</v>
      </c>
      <c r="N1412">
        <v>11</v>
      </c>
      <c r="O1412" s="8" t="str">
        <f>+VLOOKUP(tblSalaries[[#This Row],[Years of Experience]],Categories!$A$14:$B$17,2)</f>
        <v>10-20 years</v>
      </c>
    </row>
    <row r="1413" spans="2:15" ht="15" customHeight="1" x14ac:dyDescent="0.25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s="8" t="str">
        <f>+VLOOKUP(tblSalaries[[#This Row],[clean Country]],tblCountries[#All],3,FALSE)</f>
        <v>Oceania</v>
      </c>
      <c r="M1413" t="s">
        <v>18</v>
      </c>
      <c r="N1413">
        <v>5</v>
      </c>
      <c r="O1413" s="8" t="str">
        <f>+VLOOKUP(tblSalaries[[#This Row],[Years of Experience]],Categories!$A$14:$B$17,2)</f>
        <v>5-10 years</v>
      </c>
    </row>
    <row r="1414" spans="2:15" ht="15" customHeight="1" x14ac:dyDescent="0.25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s="8" t="str">
        <f>+VLOOKUP(tblSalaries[[#This Row],[clean Country]],tblCountries[#All],3,FALSE)</f>
        <v>North America</v>
      </c>
      <c r="M1414" t="s">
        <v>9</v>
      </c>
      <c r="N1414">
        <v>18</v>
      </c>
      <c r="O1414" s="8" t="str">
        <f>+VLOOKUP(tblSalaries[[#This Row],[Years of Experience]],Categories!$A$14:$B$17,2)</f>
        <v>10-20 years</v>
      </c>
    </row>
    <row r="1415" spans="2:15" ht="15" customHeight="1" x14ac:dyDescent="0.25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s="8" t="str">
        <f>+VLOOKUP(tblSalaries[[#This Row],[clean Country]],tblCountries[#All],3,FALSE)</f>
        <v>North America</v>
      </c>
      <c r="M1415" t="s">
        <v>18</v>
      </c>
      <c r="N1415">
        <v>1.5</v>
      </c>
      <c r="O1415" s="8" t="str">
        <f>+VLOOKUP(tblSalaries[[#This Row],[Years of Experience]],Categories!$A$14:$B$17,2)</f>
        <v>Under 5 years</v>
      </c>
    </row>
    <row r="1416" spans="2:15" ht="15" customHeight="1" x14ac:dyDescent="0.25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s="8" t="str">
        <f>+VLOOKUP(tblSalaries[[#This Row],[clean Country]],tblCountries[#All],3,FALSE)</f>
        <v>North America</v>
      </c>
      <c r="M1416" t="s">
        <v>9</v>
      </c>
      <c r="N1416">
        <v>5</v>
      </c>
      <c r="O1416" s="8" t="str">
        <f>+VLOOKUP(tblSalaries[[#This Row],[Years of Experience]],Categories!$A$14:$B$17,2)</f>
        <v>5-10 years</v>
      </c>
    </row>
    <row r="1417" spans="2:15" ht="15" customHeight="1" x14ac:dyDescent="0.25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s="8" t="str">
        <f>+VLOOKUP(tblSalaries[[#This Row],[clean Country]],tblCountries[#All],3,FALSE)</f>
        <v>South Asia</v>
      </c>
      <c r="M1417" t="s">
        <v>9</v>
      </c>
      <c r="N1417">
        <v>3</v>
      </c>
      <c r="O1417" s="8" t="str">
        <f>+VLOOKUP(tblSalaries[[#This Row],[Years of Experience]],Categories!$A$14:$B$17,2)</f>
        <v>Under 5 years</v>
      </c>
    </row>
    <row r="1418" spans="2:15" ht="15" customHeight="1" x14ac:dyDescent="0.25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s="8" t="str">
        <f>+VLOOKUP(tblSalaries[[#This Row],[clean Country]],tblCountries[#All],3,FALSE)</f>
        <v>South Asia</v>
      </c>
      <c r="M1418" t="s">
        <v>9</v>
      </c>
      <c r="N1418">
        <v>5</v>
      </c>
      <c r="O1418" s="8" t="str">
        <f>+VLOOKUP(tblSalaries[[#This Row],[Years of Experience]],Categories!$A$14:$B$17,2)</f>
        <v>5-10 years</v>
      </c>
    </row>
    <row r="1419" spans="2:15" ht="15" customHeight="1" x14ac:dyDescent="0.25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s="8" t="str">
        <f>+VLOOKUP(tblSalaries[[#This Row],[clean Country]],tblCountries[#All],3,FALSE)</f>
        <v>South Asia</v>
      </c>
      <c r="M1419" t="s">
        <v>9</v>
      </c>
      <c r="N1419">
        <v>4</v>
      </c>
      <c r="O1419" s="8" t="str">
        <f>+VLOOKUP(tblSalaries[[#This Row],[Years of Experience]],Categories!$A$14:$B$17,2)</f>
        <v>Under 5 years</v>
      </c>
    </row>
    <row r="1420" spans="2:15" ht="15" customHeight="1" x14ac:dyDescent="0.25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s="8" t="str">
        <f>+VLOOKUP(tblSalaries[[#This Row],[clean Country]],tblCountries[#All],3,FALSE)</f>
        <v>North America</v>
      </c>
      <c r="M1420" t="s">
        <v>18</v>
      </c>
      <c r="N1420">
        <v>20</v>
      </c>
      <c r="O1420" s="8" t="str">
        <f>+VLOOKUP(tblSalaries[[#This Row],[Years of Experience]],Categories!$A$14:$B$17,2)</f>
        <v>Over 20 years</v>
      </c>
    </row>
    <row r="1421" spans="2:15" ht="15" customHeight="1" x14ac:dyDescent="0.25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s="8" t="str">
        <f>+VLOOKUP(tblSalaries[[#This Row],[clean Country]],tblCountries[#All],3,FALSE)</f>
        <v>South Asia</v>
      </c>
      <c r="M1421" t="s">
        <v>9</v>
      </c>
      <c r="N1421">
        <v>7</v>
      </c>
      <c r="O1421" s="8" t="str">
        <f>+VLOOKUP(tblSalaries[[#This Row],[Years of Experience]],Categories!$A$14:$B$17,2)</f>
        <v>5-10 years</v>
      </c>
    </row>
    <row r="1422" spans="2:15" ht="15" customHeight="1" x14ac:dyDescent="0.25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s="8" t="str">
        <f>+VLOOKUP(tblSalaries[[#This Row],[clean Country]],tblCountries[#All],3,FALSE)</f>
        <v>South Asia</v>
      </c>
      <c r="M1422" t="s">
        <v>9</v>
      </c>
      <c r="N1422">
        <v>4</v>
      </c>
      <c r="O1422" s="8" t="str">
        <f>+VLOOKUP(tblSalaries[[#This Row],[Years of Experience]],Categories!$A$14:$B$17,2)</f>
        <v>Under 5 years</v>
      </c>
    </row>
    <row r="1423" spans="2:15" ht="15" customHeight="1" x14ac:dyDescent="0.25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s="8" t="str">
        <f>+VLOOKUP(tblSalaries[[#This Row],[clean Country]],tblCountries[#All],3,FALSE)</f>
        <v>South Asia</v>
      </c>
      <c r="M1423" t="s">
        <v>18</v>
      </c>
      <c r="N1423">
        <v>36</v>
      </c>
      <c r="O1423" s="8" t="str">
        <f>+VLOOKUP(tblSalaries[[#This Row],[Years of Experience]],Categories!$A$14:$B$17,2)</f>
        <v>Over 20 years</v>
      </c>
    </row>
    <row r="1424" spans="2:15" ht="15" customHeight="1" x14ac:dyDescent="0.25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s="8" t="str">
        <f>+VLOOKUP(tblSalaries[[#This Row],[clean Country]],tblCountries[#All],3,FALSE)</f>
        <v>Central Asia &amp; Middle East</v>
      </c>
      <c r="M1424" t="s">
        <v>9</v>
      </c>
      <c r="N1424">
        <v>8</v>
      </c>
      <c r="O1424" s="8" t="str">
        <f>+VLOOKUP(tblSalaries[[#This Row],[Years of Experience]],Categories!$A$14:$B$17,2)</f>
        <v>5-10 years</v>
      </c>
    </row>
    <row r="1425" spans="2:15" ht="15" customHeight="1" x14ac:dyDescent="0.25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s="8" t="str">
        <f>+VLOOKUP(tblSalaries[[#This Row],[clean Country]],tblCountries[#All],3,FALSE)</f>
        <v>South Asia</v>
      </c>
      <c r="M1425" t="s">
        <v>18</v>
      </c>
      <c r="N1425">
        <v>0</v>
      </c>
      <c r="O1425" s="8" t="str">
        <f>+VLOOKUP(tblSalaries[[#This Row],[Years of Experience]],Categories!$A$14:$B$17,2)</f>
        <v>Under 5 years</v>
      </c>
    </row>
    <row r="1426" spans="2:15" ht="15" customHeight="1" x14ac:dyDescent="0.25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s="8" t="str">
        <f>+VLOOKUP(tblSalaries[[#This Row],[clean Country]],tblCountries[#All],3,FALSE)</f>
        <v>South Asia</v>
      </c>
      <c r="M1426" t="s">
        <v>186</v>
      </c>
      <c r="N1426">
        <v>10</v>
      </c>
      <c r="O1426" s="8" t="str">
        <f>+VLOOKUP(tblSalaries[[#This Row],[Years of Experience]],Categories!$A$14:$B$17,2)</f>
        <v>10-20 years</v>
      </c>
    </row>
    <row r="1427" spans="2:15" ht="15" customHeight="1" x14ac:dyDescent="0.25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s="8" t="str">
        <f>+VLOOKUP(tblSalaries[[#This Row],[clean Country]],tblCountries[#All],3,FALSE)</f>
        <v>Oceania</v>
      </c>
      <c r="M1427" t="s">
        <v>9</v>
      </c>
      <c r="N1427">
        <v>10</v>
      </c>
      <c r="O1427" s="8" t="str">
        <f>+VLOOKUP(tblSalaries[[#This Row],[Years of Experience]],Categories!$A$14:$B$17,2)</f>
        <v>10-20 years</v>
      </c>
    </row>
    <row r="1428" spans="2:15" ht="15" customHeight="1" x14ac:dyDescent="0.25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s="8" t="str">
        <f>+VLOOKUP(tblSalaries[[#This Row],[clean Country]],tblCountries[#All],3,FALSE)</f>
        <v>South Asia</v>
      </c>
      <c r="M1428" t="s">
        <v>13</v>
      </c>
      <c r="N1428">
        <v>6</v>
      </c>
      <c r="O1428" s="8" t="str">
        <f>+VLOOKUP(tblSalaries[[#This Row],[Years of Experience]],Categories!$A$14:$B$17,2)</f>
        <v>5-10 years</v>
      </c>
    </row>
    <row r="1429" spans="2:15" ht="15" customHeight="1" x14ac:dyDescent="0.25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s="8" t="str">
        <f>+VLOOKUP(tblSalaries[[#This Row],[clean Country]],tblCountries[#All],3,FALSE)</f>
        <v>East Asia</v>
      </c>
      <c r="M1429" t="s">
        <v>18</v>
      </c>
      <c r="N1429">
        <v>2</v>
      </c>
      <c r="O1429" s="8" t="str">
        <f>+VLOOKUP(tblSalaries[[#This Row],[Years of Experience]],Categories!$A$14:$B$17,2)</f>
        <v>Under 5 years</v>
      </c>
    </row>
    <row r="1430" spans="2:15" ht="15" customHeight="1" x14ac:dyDescent="0.25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s="8" t="str">
        <f>+VLOOKUP(tblSalaries[[#This Row],[clean Country]],tblCountries[#All],3,FALSE)</f>
        <v>North America</v>
      </c>
      <c r="M1430" t="s">
        <v>18</v>
      </c>
      <c r="N1430">
        <v>4</v>
      </c>
      <c r="O1430" s="8" t="str">
        <f>+VLOOKUP(tblSalaries[[#This Row],[Years of Experience]],Categories!$A$14:$B$17,2)</f>
        <v>Under 5 years</v>
      </c>
    </row>
    <row r="1431" spans="2:15" ht="15" customHeight="1" x14ac:dyDescent="0.25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s="8" t="str">
        <f>+VLOOKUP(tblSalaries[[#This Row],[clean Country]],tblCountries[#All],3,FALSE)</f>
        <v>Africa</v>
      </c>
      <c r="M1431" t="s">
        <v>13</v>
      </c>
      <c r="N1431">
        <v>2</v>
      </c>
      <c r="O1431" s="8" t="str">
        <f>+VLOOKUP(tblSalaries[[#This Row],[Years of Experience]],Categories!$A$14:$B$17,2)</f>
        <v>Under 5 years</v>
      </c>
    </row>
    <row r="1432" spans="2:15" ht="15" customHeight="1" x14ac:dyDescent="0.25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s="8" t="str">
        <f>+VLOOKUP(tblSalaries[[#This Row],[clean Country]],tblCountries[#All],3,FALSE)</f>
        <v>Oceania</v>
      </c>
      <c r="M1432" t="s">
        <v>9</v>
      </c>
      <c r="N1432">
        <v>5</v>
      </c>
      <c r="O1432" s="8" t="str">
        <f>+VLOOKUP(tblSalaries[[#This Row],[Years of Experience]],Categories!$A$14:$B$17,2)</f>
        <v>5-10 years</v>
      </c>
    </row>
    <row r="1433" spans="2:15" ht="15" customHeight="1" x14ac:dyDescent="0.25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s="8" t="str">
        <f>+VLOOKUP(tblSalaries[[#This Row],[clean Country]],tblCountries[#All],3,FALSE)</f>
        <v>South Asia</v>
      </c>
      <c r="M1433" t="s">
        <v>18</v>
      </c>
      <c r="N1433">
        <v>2</v>
      </c>
      <c r="O1433" s="8" t="str">
        <f>+VLOOKUP(tblSalaries[[#This Row],[Years of Experience]],Categories!$A$14:$B$17,2)</f>
        <v>Under 5 years</v>
      </c>
    </row>
    <row r="1434" spans="2:15" ht="15" customHeight="1" x14ac:dyDescent="0.25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s="8" t="str">
        <f>+VLOOKUP(tblSalaries[[#This Row],[clean Country]],tblCountries[#All],3,FALSE)</f>
        <v>South Asia</v>
      </c>
      <c r="M1434" t="s">
        <v>9</v>
      </c>
      <c r="N1434">
        <v>6</v>
      </c>
      <c r="O1434" s="8" t="str">
        <f>+VLOOKUP(tblSalaries[[#This Row],[Years of Experience]],Categories!$A$14:$B$17,2)</f>
        <v>5-10 years</v>
      </c>
    </row>
    <row r="1435" spans="2:15" ht="15" customHeight="1" x14ac:dyDescent="0.25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s="8" t="str">
        <f>+VLOOKUP(tblSalaries[[#This Row],[clean Country]],tblCountries[#All],3,FALSE)</f>
        <v>South Asia</v>
      </c>
      <c r="M1435" t="s">
        <v>18</v>
      </c>
      <c r="N1435">
        <v>15</v>
      </c>
      <c r="O1435" s="8" t="str">
        <f>+VLOOKUP(tblSalaries[[#This Row],[Years of Experience]],Categories!$A$14:$B$17,2)</f>
        <v>10-20 years</v>
      </c>
    </row>
    <row r="1436" spans="2:15" ht="15" customHeight="1" x14ac:dyDescent="0.25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s="8" t="str">
        <f>+VLOOKUP(tblSalaries[[#This Row],[clean Country]],tblCountries[#All],3,FALSE)</f>
        <v>South Asia</v>
      </c>
      <c r="M1436" t="s">
        <v>18</v>
      </c>
      <c r="N1436">
        <v>6</v>
      </c>
      <c r="O1436" s="8" t="str">
        <f>+VLOOKUP(tblSalaries[[#This Row],[Years of Experience]],Categories!$A$14:$B$17,2)</f>
        <v>5-10 years</v>
      </c>
    </row>
    <row r="1437" spans="2:15" ht="15" customHeight="1" x14ac:dyDescent="0.25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s="8" t="str">
        <f>+VLOOKUP(tblSalaries[[#This Row],[clean Country]],tblCountries[#All],3,FALSE)</f>
        <v>South Asia</v>
      </c>
      <c r="M1437" t="s">
        <v>13</v>
      </c>
      <c r="N1437">
        <v>12</v>
      </c>
      <c r="O1437" s="8" t="str">
        <f>+VLOOKUP(tblSalaries[[#This Row],[Years of Experience]],Categories!$A$14:$B$17,2)</f>
        <v>10-20 years</v>
      </c>
    </row>
    <row r="1438" spans="2:15" ht="15" customHeight="1" x14ac:dyDescent="0.25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s="8" t="str">
        <f>+VLOOKUP(tblSalaries[[#This Row],[clean Country]],tblCountries[#All],3,FALSE)</f>
        <v>South Asia</v>
      </c>
      <c r="M1438" t="s">
        <v>25</v>
      </c>
      <c r="N1438">
        <v>5</v>
      </c>
      <c r="O1438" s="8" t="str">
        <f>+VLOOKUP(tblSalaries[[#This Row],[Years of Experience]],Categories!$A$14:$B$17,2)</f>
        <v>5-10 years</v>
      </c>
    </row>
    <row r="1439" spans="2:15" ht="15" customHeight="1" x14ac:dyDescent="0.25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s="8" t="str">
        <f>+VLOOKUP(tblSalaries[[#This Row],[clean Country]],tblCountries[#All],3,FALSE)</f>
        <v>South Asia</v>
      </c>
      <c r="M1439" t="s">
        <v>18</v>
      </c>
      <c r="N1439">
        <v>7</v>
      </c>
      <c r="O1439" s="8" t="str">
        <f>+VLOOKUP(tblSalaries[[#This Row],[Years of Experience]],Categories!$A$14:$B$17,2)</f>
        <v>5-10 years</v>
      </c>
    </row>
    <row r="1440" spans="2:15" ht="15" customHeight="1" x14ac:dyDescent="0.25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s="8" t="str">
        <f>+VLOOKUP(tblSalaries[[#This Row],[clean Country]],tblCountries[#All],3,FALSE)</f>
        <v>South Asia</v>
      </c>
      <c r="M1440" t="s">
        <v>9</v>
      </c>
      <c r="N1440">
        <v>11</v>
      </c>
      <c r="O1440" s="8" t="str">
        <f>+VLOOKUP(tblSalaries[[#This Row],[Years of Experience]],Categories!$A$14:$B$17,2)</f>
        <v>10-20 years</v>
      </c>
    </row>
    <row r="1441" spans="2:15" ht="15" customHeight="1" x14ac:dyDescent="0.25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s="8" t="str">
        <f>+VLOOKUP(tblSalaries[[#This Row],[clean Country]],tblCountries[#All],3,FALSE)</f>
        <v>Europe</v>
      </c>
      <c r="M1441" t="s">
        <v>18</v>
      </c>
      <c r="N1441">
        <v>5</v>
      </c>
      <c r="O1441" s="8" t="str">
        <f>+VLOOKUP(tblSalaries[[#This Row],[Years of Experience]],Categories!$A$14:$B$17,2)</f>
        <v>5-10 years</v>
      </c>
    </row>
    <row r="1442" spans="2:15" ht="15" customHeight="1" x14ac:dyDescent="0.25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s="8" t="str">
        <f>+VLOOKUP(tblSalaries[[#This Row],[clean Country]],tblCountries[#All],3,FALSE)</f>
        <v>South Asia</v>
      </c>
      <c r="M1442" t="s">
        <v>25</v>
      </c>
      <c r="N1442">
        <v>10</v>
      </c>
      <c r="O1442" s="8" t="str">
        <f>+VLOOKUP(tblSalaries[[#This Row],[Years of Experience]],Categories!$A$14:$B$17,2)</f>
        <v>10-20 years</v>
      </c>
    </row>
    <row r="1443" spans="2:15" ht="15" customHeight="1" x14ac:dyDescent="0.25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s="8" t="str">
        <f>+VLOOKUP(tblSalaries[[#This Row],[clean Country]],tblCountries[#All],3,FALSE)</f>
        <v>Europe</v>
      </c>
      <c r="M1443" t="s">
        <v>9</v>
      </c>
      <c r="N1443">
        <v>35</v>
      </c>
      <c r="O1443" s="8" t="str">
        <f>+VLOOKUP(tblSalaries[[#This Row],[Years of Experience]],Categories!$A$14:$B$17,2)</f>
        <v>Over 20 years</v>
      </c>
    </row>
    <row r="1444" spans="2:15" ht="15" customHeight="1" x14ac:dyDescent="0.25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s="8" t="str">
        <f>+VLOOKUP(tblSalaries[[#This Row],[clean Country]],tblCountries[#All],3,FALSE)</f>
        <v>Europe</v>
      </c>
      <c r="M1444" t="s">
        <v>9</v>
      </c>
      <c r="N1444">
        <v>7</v>
      </c>
      <c r="O1444" s="8" t="str">
        <f>+VLOOKUP(tblSalaries[[#This Row],[Years of Experience]],Categories!$A$14:$B$17,2)</f>
        <v>5-10 years</v>
      </c>
    </row>
    <row r="1445" spans="2:15" ht="15" customHeight="1" x14ac:dyDescent="0.25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s="8" t="str">
        <f>+VLOOKUP(tblSalaries[[#This Row],[clean Country]],tblCountries[#All],3,FALSE)</f>
        <v>South Asia</v>
      </c>
      <c r="M1445" t="s">
        <v>9</v>
      </c>
      <c r="N1445">
        <v>1.6</v>
      </c>
      <c r="O1445" s="8" t="str">
        <f>+VLOOKUP(tblSalaries[[#This Row],[Years of Experience]],Categories!$A$14:$B$17,2)</f>
        <v>Under 5 years</v>
      </c>
    </row>
    <row r="1446" spans="2:15" ht="15" customHeight="1" x14ac:dyDescent="0.25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s="8" t="str">
        <f>+VLOOKUP(tblSalaries[[#This Row],[clean Country]],tblCountries[#All],3,FALSE)</f>
        <v>Oceania</v>
      </c>
      <c r="M1446" t="s">
        <v>9</v>
      </c>
      <c r="N1446">
        <v>7</v>
      </c>
      <c r="O1446" s="8" t="str">
        <f>+VLOOKUP(tblSalaries[[#This Row],[Years of Experience]],Categories!$A$14:$B$17,2)</f>
        <v>5-10 years</v>
      </c>
    </row>
    <row r="1447" spans="2:15" ht="15" customHeight="1" x14ac:dyDescent="0.25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s="8" t="str">
        <f>+VLOOKUP(tblSalaries[[#This Row],[clean Country]],tblCountries[#All],3,FALSE)</f>
        <v>Europe</v>
      </c>
      <c r="M1447" t="s">
        <v>13</v>
      </c>
      <c r="N1447">
        <v>20</v>
      </c>
      <c r="O1447" s="8" t="str">
        <f>+VLOOKUP(tblSalaries[[#This Row],[Years of Experience]],Categories!$A$14:$B$17,2)</f>
        <v>Over 20 years</v>
      </c>
    </row>
    <row r="1448" spans="2:15" ht="15" customHeight="1" x14ac:dyDescent="0.25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s="8" t="str">
        <f>+VLOOKUP(tblSalaries[[#This Row],[clean Country]],tblCountries[#All],3,FALSE)</f>
        <v>Africa</v>
      </c>
      <c r="M1448" t="s">
        <v>9</v>
      </c>
      <c r="N1448">
        <v>2</v>
      </c>
      <c r="O1448" s="8" t="str">
        <f>+VLOOKUP(tblSalaries[[#This Row],[Years of Experience]],Categories!$A$14:$B$17,2)</f>
        <v>Under 5 years</v>
      </c>
    </row>
    <row r="1449" spans="2:15" ht="15" customHeight="1" x14ac:dyDescent="0.25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s="8" t="str">
        <f>+VLOOKUP(tblSalaries[[#This Row],[clean Country]],tblCountries[#All],3,FALSE)</f>
        <v>South Asia</v>
      </c>
      <c r="M1449" t="s">
        <v>9</v>
      </c>
      <c r="N1449">
        <v>3</v>
      </c>
      <c r="O1449" s="8" t="str">
        <f>+VLOOKUP(tblSalaries[[#This Row],[Years of Experience]],Categories!$A$14:$B$17,2)</f>
        <v>Under 5 years</v>
      </c>
    </row>
    <row r="1450" spans="2:15" ht="15" customHeight="1" x14ac:dyDescent="0.25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s="8" t="str">
        <f>+VLOOKUP(tblSalaries[[#This Row],[clean Country]],tblCountries[#All],3,FALSE)</f>
        <v>South Asia</v>
      </c>
      <c r="M1450" t="s">
        <v>13</v>
      </c>
      <c r="N1450">
        <v>6</v>
      </c>
      <c r="O1450" s="8" t="str">
        <f>+VLOOKUP(tblSalaries[[#This Row],[Years of Experience]],Categories!$A$14:$B$17,2)</f>
        <v>5-10 years</v>
      </c>
    </row>
    <row r="1451" spans="2:15" ht="15" customHeight="1" x14ac:dyDescent="0.25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s="8" t="str">
        <f>+VLOOKUP(tblSalaries[[#This Row],[clean Country]],tblCountries[#All],3,FALSE)</f>
        <v>North America</v>
      </c>
      <c r="M1451" t="s">
        <v>13</v>
      </c>
      <c r="N1451">
        <v>2</v>
      </c>
      <c r="O1451" s="8" t="str">
        <f>+VLOOKUP(tblSalaries[[#This Row],[Years of Experience]],Categories!$A$14:$B$17,2)</f>
        <v>Under 5 years</v>
      </c>
    </row>
    <row r="1452" spans="2:15" ht="15" customHeight="1" x14ac:dyDescent="0.25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s="8" t="str">
        <f>+VLOOKUP(tblSalaries[[#This Row],[clean Country]],tblCountries[#All],3,FALSE)</f>
        <v>South Asia</v>
      </c>
      <c r="M1452" t="s">
        <v>13</v>
      </c>
      <c r="N1452">
        <v>19</v>
      </c>
      <c r="O1452" s="8" t="str">
        <f>+VLOOKUP(tblSalaries[[#This Row],[Years of Experience]],Categories!$A$14:$B$17,2)</f>
        <v>10-20 years</v>
      </c>
    </row>
    <row r="1453" spans="2:15" ht="15" customHeight="1" x14ac:dyDescent="0.25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s="8" t="str">
        <f>+VLOOKUP(tblSalaries[[#This Row],[clean Country]],tblCountries[#All],3,FALSE)</f>
        <v>Europe</v>
      </c>
      <c r="M1453" t="s">
        <v>18</v>
      </c>
      <c r="N1453">
        <v>10</v>
      </c>
      <c r="O1453" s="8" t="str">
        <f>+VLOOKUP(tblSalaries[[#This Row],[Years of Experience]],Categories!$A$14:$B$17,2)</f>
        <v>10-20 years</v>
      </c>
    </row>
    <row r="1454" spans="2:15" ht="15" customHeight="1" x14ac:dyDescent="0.25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s="8" t="str">
        <f>+VLOOKUP(tblSalaries[[#This Row],[clean Country]],tblCountries[#All],3,FALSE)</f>
        <v>North America</v>
      </c>
      <c r="M1454" t="s">
        <v>9</v>
      </c>
      <c r="N1454">
        <v>9</v>
      </c>
      <c r="O1454" s="8" t="str">
        <f>+VLOOKUP(tblSalaries[[#This Row],[Years of Experience]],Categories!$A$14:$B$17,2)</f>
        <v>5-10 years</v>
      </c>
    </row>
    <row r="1455" spans="2:15" ht="15" customHeight="1" x14ac:dyDescent="0.25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s="8" t="str">
        <f>+VLOOKUP(tblSalaries[[#This Row],[clean Country]],tblCountries[#All],3,FALSE)</f>
        <v>North America</v>
      </c>
      <c r="M1455" t="s">
        <v>9</v>
      </c>
      <c r="N1455">
        <v>15</v>
      </c>
      <c r="O1455" s="8" t="str">
        <f>+VLOOKUP(tblSalaries[[#This Row],[Years of Experience]],Categories!$A$14:$B$17,2)</f>
        <v>10-20 years</v>
      </c>
    </row>
    <row r="1456" spans="2:15" ht="15" customHeight="1" x14ac:dyDescent="0.25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s="8" t="str">
        <f>+VLOOKUP(tblSalaries[[#This Row],[clean Country]],tblCountries[#All],3,FALSE)</f>
        <v>Europe</v>
      </c>
      <c r="M1456" t="s">
        <v>13</v>
      </c>
      <c r="N1456">
        <v>14</v>
      </c>
      <c r="O1456" s="8" t="str">
        <f>+VLOOKUP(tblSalaries[[#This Row],[Years of Experience]],Categories!$A$14:$B$17,2)</f>
        <v>10-20 years</v>
      </c>
    </row>
    <row r="1457" spans="2:15" ht="15" customHeight="1" x14ac:dyDescent="0.25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s="8" t="str">
        <f>+VLOOKUP(tblSalaries[[#This Row],[clean Country]],tblCountries[#All],3,FALSE)</f>
        <v>North America</v>
      </c>
      <c r="M1457" t="s">
        <v>18</v>
      </c>
      <c r="N1457">
        <v>13</v>
      </c>
      <c r="O1457" s="8" t="str">
        <f>+VLOOKUP(tblSalaries[[#This Row],[Years of Experience]],Categories!$A$14:$B$17,2)</f>
        <v>10-20 years</v>
      </c>
    </row>
    <row r="1458" spans="2:15" ht="15" customHeight="1" x14ac:dyDescent="0.25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s="8" t="str">
        <f>+VLOOKUP(tblSalaries[[#This Row],[clean Country]],tblCountries[#All],3,FALSE)</f>
        <v>South Asia</v>
      </c>
      <c r="M1458" t="s">
        <v>13</v>
      </c>
      <c r="N1458">
        <v>4</v>
      </c>
      <c r="O1458" s="8" t="str">
        <f>+VLOOKUP(tblSalaries[[#This Row],[Years of Experience]],Categories!$A$14:$B$17,2)</f>
        <v>Under 5 years</v>
      </c>
    </row>
    <row r="1459" spans="2:15" ht="15" customHeight="1" x14ac:dyDescent="0.25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s="8" t="str">
        <f>+VLOOKUP(tblSalaries[[#This Row],[clean Country]],tblCountries[#All],3,FALSE)</f>
        <v>North America</v>
      </c>
      <c r="M1459" t="s">
        <v>18</v>
      </c>
      <c r="N1459">
        <v>12</v>
      </c>
      <c r="O1459" s="8" t="str">
        <f>+VLOOKUP(tblSalaries[[#This Row],[Years of Experience]],Categories!$A$14:$B$17,2)</f>
        <v>10-20 years</v>
      </c>
    </row>
    <row r="1460" spans="2:15" ht="15" customHeight="1" x14ac:dyDescent="0.25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s="8" t="str">
        <f>+VLOOKUP(tblSalaries[[#This Row],[clean Country]],tblCountries[#All],3,FALSE)</f>
        <v>Europe</v>
      </c>
      <c r="M1460" t="s">
        <v>18</v>
      </c>
      <c r="N1460">
        <v>10</v>
      </c>
      <c r="O1460" s="8" t="str">
        <f>+VLOOKUP(tblSalaries[[#This Row],[Years of Experience]],Categories!$A$14:$B$17,2)</f>
        <v>10-20 years</v>
      </c>
    </row>
    <row r="1461" spans="2:15" ht="15" customHeight="1" x14ac:dyDescent="0.25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s="8" t="str">
        <f>+VLOOKUP(tblSalaries[[#This Row],[clean Country]],tblCountries[#All],3,FALSE)</f>
        <v>North America</v>
      </c>
      <c r="M1461" t="s">
        <v>13</v>
      </c>
      <c r="N1461">
        <v>10</v>
      </c>
      <c r="O1461" s="8" t="str">
        <f>+VLOOKUP(tblSalaries[[#This Row],[Years of Experience]],Categories!$A$14:$B$17,2)</f>
        <v>10-20 years</v>
      </c>
    </row>
    <row r="1462" spans="2:15" ht="15" customHeight="1" x14ac:dyDescent="0.25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s="8" t="str">
        <f>+VLOOKUP(tblSalaries[[#This Row],[clean Country]],tblCountries[#All],3,FALSE)</f>
        <v>Europe</v>
      </c>
      <c r="M1462" t="s">
        <v>18</v>
      </c>
      <c r="N1462">
        <v>8</v>
      </c>
      <c r="O1462" s="8" t="str">
        <f>+VLOOKUP(tblSalaries[[#This Row],[Years of Experience]],Categories!$A$14:$B$17,2)</f>
        <v>5-10 years</v>
      </c>
    </row>
    <row r="1463" spans="2:15" ht="15" customHeight="1" x14ac:dyDescent="0.25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s="8" t="str">
        <f>+VLOOKUP(tblSalaries[[#This Row],[clean Country]],tblCountries[#All],3,FALSE)</f>
        <v>Oceania</v>
      </c>
      <c r="M1463" t="s">
        <v>18</v>
      </c>
      <c r="N1463">
        <v>17</v>
      </c>
      <c r="O1463" s="8" t="str">
        <f>+VLOOKUP(tblSalaries[[#This Row],[Years of Experience]],Categories!$A$14:$B$17,2)</f>
        <v>10-20 years</v>
      </c>
    </row>
    <row r="1464" spans="2:15" ht="15" customHeight="1" x14ac:dyDescent="0.25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s="8" t="str">
        <f>+VLOOKUP(tblSalaries[[#This Row],[clean Country]],tblCountries[#All],3,FALSE)</f>
        <v>Central Asia &amp; Middle East</v>
      </c>
      <c r="M1464" t="s">
        <v>9</v>
      </c>
      <c r="N1464">
        <v>13</v>
      </c>
      <c r="O1464" s="8" t="str">
        <f>+VLOOKUP(tblSalaries[[#This Row],[Years of Experience]],Categories!$A$14:$B$17,2)</f>
        <v>10-20 years</v>
      </c>
    </row>
    <row r="1465" spans="2:15" ht="15" customHeight="1" x14ac:dyDescent="0.25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s="8" t="str">
        <f>+VLOOKUP(tblSalaries[[#This Row],[clean Country]],tblCountries[#All],3,FALSE)</f>
        <v>Central &amp; South America</v>
      </c>
      <c r="M1465" t="s">
        <v>9</v>
      </c>
      <c r="N1465">
        <v>8</v>
      </c>
      <c r="O1465" s="8" t="str">
        <f>+VLOOKUP(tblSalaries[[#This Row],[Years of Experience]],Categories!$A$14:$B$17,2)</f>
        <v>5-10 years</v>
      </c>
    </row>
    <row r="1466" spans="2:15" ht="15" customHeight="1" x14ac:dyDescent="0.25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s="8" t="str">
        <f>+VLOOKUP(tblSalaries[[#This Row],[clean Country]],tblCountries[#All],3,FALSE)</f>
        <v>Europe</v>
      </c>
      <c r="M1466" t="s">
        <v>13</v>
      </c>
      <c r="N1466">
        <v>7</v>
      </c>
      <c r="O1466" s="8" t="str">
        <f>+VLOOKUP(tblSalaries[[#This Row],[Years of Experience]],Categories!$A$14:$B$17,2)</f>
        <v>5-10 years</v>
      </c>
    </row>
    <row r="1467" spans="2:15" ht="15" customHeight="1" x14ac:dyDescent="0.25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s="8" t="str">
        <f>+VLOOKUP(tblSalaries[[#This Row],[clean Country]],tblCountries[#All],3,FALSE)</f>
        <v>North America</v>
      </c>
      <c r="M1467" t="s">
        <v>18</v>
      </c>
      <c r="N1467">
        <v>10</v>
      </c>
      <c r="O1467" s="8" t="str">
        <f>+VLOOKUP(tblSalaries[[#This Row],[Years of Experience]],Categories!$A$14:$B$17,2)</f>
        <v>10-20 years</v>
      </c>
    </row>
    <row r="1468" spans="2:15" ht="15" customHeight="1" x14ac:dyDescent="0.25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s="8" t="str">
        <f>+VLOOKUP(tblSalaries[[#This Row],[clean Country]],tblCountries[#All],3,FALSE)</f>
        <v>South Asia</v>
      </c>
      <c r="M1468" t="s">
        <v>13</v>
      </c>
      <c r="N1468">
        <v>4</v>
      </c>
      <c r="O1468" s="8" t="str">
        <f>+VLOOKUP(tblSalaries[[#This Row],[Years of Experience]],Categories!$A$14:$B$17,2)</f>
        <v>Under 5 years</v>
      </c>
    </row>
    <row r="1469" spans="2:15" ht="15" customHeight="1" x14ac:dyDescent="0.25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s="8" t="str">
        <f>+VLOOKUP(tblSalaries[[#This Row],[clean Country]],tblCountries[#All],3,FALSE)</f>
        <v>Oceania</v>
      </c>
      <c r="M1469" t="s">
        <v>13</v>
      </c>
      <c r="N1469">
        <v>20</v>
      </c>
      <c r="O1469" s="8" t="str">
        <f>+VLOOKUP(tblSalaries[[#This Row],[Years of Experience]],Categories!$A$14:$B$17,2)</f>
        <v>Over 20 years</v>
      </c>
    </row>
    <row r="1470" spans="2:15" ht="15" customHeight="1" x14ac:dyDescent="0.25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s="8" t="str">
        <f>+VLOOKUP(tblSalaries[[#This Row],[clean Country]],tblCountries[#All],3,FALSE)</f>
        <v>Europe</v>
      </c>
      <c r="M1470" t="s">
        <v>18</v>
      </c>
      <c r="N1470">
        <v>5</v>
      </c>
      <c r="O1470" s="8" t="str">
        <f>+VLOOKUP(tblSalaries[[#This Row],[Years of Experience]],Categories!$A$14:$B$17,2)</f>
        <v>5-10 years</v>
      </c>
    </row>
    <row r="1471" spans="2:15" ht="15" customHeight="1" x14ac:dyDescent="0.25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s="8" t="str">
        <f>+VLOOKUP(tblSalaries[[#This Row],[clean Country]],tblCountries[#All],3,FALSE)</f>
        <v>Europe</v>
      </c>
      <c r="M1471" t="s">
        <v>13</v>
      </c>
      <c r="N1471">
        <v>8</v>
      </c>
      <c r="O1471" s="8" t="str">
        <f>+VLOOKUP(tblSalaries[[#This Row],[Years of Experience]],Categories!$A$14:$B$17,2)</f>
        <v>5-10 years</v>
      </c>
    </row>
    <row r="1472" spans="2:15" ht="15" customHeight="1" x14ac:dyDescent="0.25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s="8" t="str">
        <f>+VLOOKUP(tblSalaries[[#This Row],[clean Country]],tblCountries[#All],3,FALSE)</f>
        <v>North America</v>
      </c>
      <c r="M1472" t="s">
        <v>9</v>
      </c>
      <c r="N1472">
        <v>5</v>
      </c>
      <c r="O1472" s="8" t="str">
        <f>+VLOOKUP(tblSalaries[[#This Row],[Years of Experience]],Categories!$A$14:$B$17,2)</f>
        <v>5-10 years</v>
      </c>
    </row>
    <row r="1473" spans="2:15" ht="15" customHeight="1" x14ac:dyDescent="0.25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s="8" t="str">
        <f>+VLOOKUP(tblSalaries[[#This Row],[clean Country]],tblCountries[#All],3,FALSE)</f>
        <v>North America</v>
      </c>
      <c r="M1473" t="s">
        <v>9</v>
      </c>
      <c r="N1473">
        <v>2</v>
      </c>
      <c r="O1473" s="8" t="str">
        <f>+VLOOKUP(tblSalaries[[#This Row],[Years of Experience]],Categories!$A$14:$B$17,2)</f>
        <v>Under 5 years</v>
      </c>
    </row>
    <row r="1474" spans="2:15" ht="15" customHeight="1" x14ac:dyDescent="0.25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s="8" t="str">
        <f>+VLOOKUP(tblSalaries[[#This Row],[clean Country]],tblCountries[#All],3,FALSE)</f>
        <v>South Asia</v>
      </c>
      <c r="M1474" t="s">
        <v>13</v>
      </c>
      <c r="N1474">
        <v>8</v>
      </c>
      <c r="O1474" s="8" t="str">
        <f>+VLOOKUP(tblSalaries[[#This Row],[Years of Experience]],Categories!$A$14:$B$17,2)</f>
        <v>5-10 years</v>
      </c>
    </row>
    <row r="1475" spans="2:15" ht="15" customHeight="1" x14ac:dyDescent="0.25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s="8" t="str">
        <f>+VLOOKUP(tblSalaries[[#This Row],[clean Country]],tblCountries[#All],3,FALSE)</f>
        <v>North America</v>
      </c>
      <c r="M1475" t="s">
        <v>18</v>
      </c>
      <c r="N1475">
        <v>14</v>
      </c>
      <c r="O1475" s="8" t="str">
        <f>+VLOOKUP(tblSalaries[[#This Row],[Years of Experience]],Categories!$A$14:$B$17,2)</f>
        <v>10-20 years</v>
      </c>
    </row>
    <row r="1476" spans="2:15" ht="15" customHeight="1" x14ac:dyDescent="0.25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s="8" t="str">
        <f>+VLOOKUP(tblSalaries[[#This Row],[clean Country]],tblCountries[#All],3,FALSE)</f>
        <v>North America</v>
      </c>
      <c r="M1476" t="s">
        <v>9</v>
      </c>
      <c r="N1476">
        <v>10</v>
      </c>
      <c r="O1476" s="8" t="str">
        <f>+VLOOKUP(tblSalaries[[#This Row],[Years of Experience]],Categories!$A$14:$B$17,2)</f>
        <v>10-20 years</v>
      </c>
    </row>
    <row r="1477" spans="2:15" ht="15" customHeight="1" x14ac:dyDescent="0.25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s="8" t="str">
        <f>+VLOOKUP(tblSalaries[[#This Row],[clean Country]],tblCountries[#All],3,FALSE)</f>
        <v>South Asia</v>
      </c>
      <c r="M1477" t="s">
        <v>13</v>
      </c>
      <c r="N1477">
        <v>6</v>
      </c>
      <c r="O1477" s="8" t="str">
        <f>+VLOOKUP(tblSalaries[[#This Row],[Years of Experience]],Categories!$A$14:$B$17,2)</f>
        <v>5-10 years</v>
      </c>
    </row>
    <row r="1478" spans="2:15" ht="15" customHeight="1" x14ac:dyDescent="0.25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s="8" t="str">
        <f>+VLOOKUP(tblSalaries[[#This Row],[clean Country]],tblCountries[#All],3,FALSE)</f>
        <v>South Asia</v>
      </c>
      <c r="M1478" t="s">
        <v>9</v>
      </c>
      <c r="N1478">
        <v>21</v>
      </c>
      <c r="O1478" s="8" t="str">
        <f>+VLOOKUP(tblSalaries[[#This Row],[Years of Experience]],Categories!$A$14:$B$17,2)</f>
        <v>Over 20 years</v>
      </c>
    </row>
    <row r="1479" spans="2:15" ht="15" customHeight="1" x14ac:dyDescent="0.25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s="8" t="str">
        <f>+VLOOKUP(tblSalaries[[#This Row],[clean Country]],tblCountries[#All],3,FALSE)</f>
        <v>Europe</v>
      </c>
      <c r="M1479" t="s">
        <v>13</v>
      </c>
      <c r="N1479">
        <v>15</v>
      </c>
      <c r="O1479" s="8" t="str">
        <f>+VLOOKUP(tblSalaries[[#This Row],[Years of Experience]],Categories!$A$14:$B$17,2)</f>
        <v>10-20 years</v>
      </c>
    </row>
    <row r="1480" spans="2:15" ht="15" customHeight="1" x14ac:dyDescent="0.25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s="8" t="str">
        <f>+VLOOKUP(tblSalaries[[#This Row],[clean Country]],tblCountries[#All],3,FALSE)</f>
        <v>South Asia</v>
      </c>
      <c r="M1480" t="s">
        <v>13</v>
      </c>
      <c r="N1480">
        <v>5</v>
      </c>
      <c r="O1480" s="8" t="str">
        <f>+VLOOKUP(tblSalaries[[#This Row],[Years of Experience]],Categories!$A$14:$B$17,2)</f>
        <v>5-10 years</v>
      </c>
    </row>
    <row r="1481" spans="2:15" ht="15" customHeight="1" x14ac:dyDescent="0.25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s="8" t="str">
        <f>+VLOOKUP(tblSalaries[[#This Row],[clean Country]],tblCountries[#All],3,FALSE)</f>
        <v>Central &amp; South America</v>
      </c>
      <c r="M1481" t="s">
        <v>9</v>
      </c>
      <c r="N1481">
        <v>1</v>
      </c>
      <c r="O1481" s="8" t="str">
        <f>+VLOOKUP(tblSalaries[[#This Row],[Years of Experience]],Categories!$A$14:$B$17,2)</f>
        <v>Under 5 years</v>
      </c>
    </row>
    <row r="1482" spans="2:15" ht="15" customHeight="1" x14ac:dyDescent="0.25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s="8" t="str">
        <f>+VLOOKUP(tblSalaries[[#This Row],[clean Country]],tblCountries[#All],3,FALSE)</f>
        <v>North America</v>
      </c>
      <c r="M1482" t="s">
        <v>9</v>
      </c>
      <c r="N1482">
        <v>3</v>
      </c>
      <c r="O1482" s="8" t="str">
        <f>+VLOOKUP(tblSalaries[[#This Row],[Years of Experience]],Categories!$A$14:$B$17,2)</f>
        <v>Under 5 years</v>
      </c>
    </row>
    <row r="1483" spans="2:15" ht="15" customHeight="1" x14ac:dyDescent="0.25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s="8" t="str">
        <f>+VLOOKUP(tblSalaries[[#This Row],[clean Country]],tblCountries[#All],3,FALSE)</f>
        <v>South Asia</v>
      </c>
      <c r="M1483" t="s">
        <v>9</v>
      </c>
      <c r="N1483">
        <v>10</v>
      </c>
      <c r="O1483" s="8" t="str">
        <f>+VLOOKUP(tblSalaries[[#This Row],[Years of Experience]],Categories!$A$14:$B$17,2)</f>
        <v>10-20 years</v>
      </c>
    </row>
    <row r="1484" spans="2:15" ht="15" customHeight="1" x14ac:dyDescent="0.25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s="8" t="str">
        <f>+VLOOKUP(tblSalaries[[#This Row],[clean Country]],tblCountries[#All],3,FALSE)</f>
        <v>South Asia</v>
      </c>
      <c r="M1484" t="s">
        <v>9</v>
      </c>
      <c r="N1484">
        <v>4</v>
      </c>
      <c r="O1484" s="8" t="str">
        <f>+VLOOKUP(tblSalaries[[#This Row],[Years of Experience]],Categories!$A$14:$B$17,2)</f>
        <v>Under 5 years</v>
      </c>
    </row>
    <row r="1485" spans="2:15" ht="15" customHeight="1" x14ac:dyDescent="0.25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s="8" t="str">
        <f>+VLOOKUP(tblSalaries[[#This Row],[clean Country]],tblCountries[#All],3,FALSE)</f>
        <v>North America</v>
      </c>
      <c r="M1485" t="s">
        <v>9</v>
      </c>
      <c r="N1485">
        <v>15</v>
      </c>
      <c r="O1485" s="8" t="str">
        <f>+VLOOKUP(tblSalaries[[#This Row],[Years of Experience]],Categories!$A$14:$B$17,2)</f>
        <v>10-20 years</v>
      </c>
    </row>
    <row r="1486" spans="2:15" ht="15" customHeight="1" x14ac:dyDescent="0.25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s="8" t="str">
        <f>+VLOOKUP(tblSalaries[[#This Row],[clean Country]],tblCountries[#All],3,FALSE)</f>
        <v>North America</v>
      </c>
      <c r="M1486" t="s">
        <v>9</v>
      </c>
      <c r="N1486">
        <v>15</v>
      </c>
      <c r="O1486" s="8" t="str">
        <f>+VLOOKUP(tblSalaries[[#This Row],[Years of Experience]],Categories!$A$14:$B$17,2)</f>
        <v>10-20 years</v>
      </c>
    </row>
    <row r="1487" spans="2:15" ht="15" customHeight="1" x14ac:dyDescent="0.25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s="8" t="str">
        <f>+VLOOKUP(tblSalaries[[#This Row],[clean Country]],tblCountries[#All],3,FALSE)</f>
        <v>North America</v>
      </c>
      <c r="M1487" t="s">
        <v>13</v>
      </c>
      <c r="N1487">
        <v>20</v>
      </c>
      <c r="O1487" s="8" t="str">
        <f>+VLOOKUP(tblSalaries[[#This Row],[Years of Experience]],Categories!$A$14:$B$17,2)</f>
        <v>Over 20 years</v>
      </c>
    </row>
    <row r="1488" spans="2:15" ht="15" customHeight="1" x14ac:dyDescent="0.25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s="8" t="str">
        <f>+VLOOKUP(tblSalaries[[#This Row],[clean Country]],tblCountries[#All],3,FALSE)</f>
        <v>North America</v>
      </c>
      <c r="M1488" t="s">
        <v>18</v>
      </c>
      <c r="N1488">
        <v>10</v>
      </c>
      <c r="O1488" s="8" t="str">
        <f>+VLOOKUP(tblSalaries[[#This Row],[Years of Experience]],Categories!$A$14:$B$17,2)</f>
        <v>10-20 years</v>
      </c>
    </row>
    <row r="1489" spans="2:15" ht="15" customHeight="1" x14ac:dyDescent="0.25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s="8" t="str">
        <f>+VLOOKUP(tblSalaries[[#This Row],[clean Country]],tblCountries[#All],3,FALSE)</f>
        <v>North America</v>
      </c>
      <c r="M1489" t="s">
        <v>13</v>
      </c>
      <c r="N1489">
        <v>1.5</v>
      </c>
      <c r="O1489" s="8" t="str">
        <f>+VLOOKUP(tblSalaries[[#This Row],[Years of Experience]],Categories!$A$14:$B$17,2)</f>
        <v>Under 5 years</v>
      </c>
    </row>
    <row r="1490" spans="2:15" ht="15" customHeight="1" x14ac:dyDescent="0.25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s="8" t="str">
        <f>+VLOOKUP(tblSalaries[[#This Row],[clean Country]],tblCountries[#All],3,FALSE)</f>
        <v>North America</v>
      </c>
      <c r="M1490" t="s">
        <v>13</v>
      </c>
      <c r="N1490">
        <v>5</v>
      </c>
      <c r="O1490" s="8" t="str">
        <f>+VLOOKUP(tblSalaries[[#This Row],[Years of Experience]],Categories!$A$14:$B$17,2)</f>
        <v>5-10 years</v>
      </c>
    </row>
    <row r="1491" spans="2:15" ht="15" customHeight="1" x14ac:dyDescent="0.25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s="8" t="str">
        <f>+VLOOKUP(tblSalaries[[#This Row],[clean Country]],tblCountries[#All],3,FALSE)</f>
        <v>North America</v>
      </c>
      <c r="M1491" t="s">
        <v>13</v>
      </c>
      <c r="N1491">
        <v>22</v>
      </c>
      <c r="O1491" s="8" t="str">
        <f>+VLOOKUP(tblSalaries[[#This Row],[Years of Experience]],Categories!$A$14:$B$17,2)</f>
        <v>Over 20 years</v>
      </c>
    </row>
    <row r="1492" spans="2:15" ht="15" customHeight="1" x14ac:dyDescent="0.25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s="8" t="str">
        <f>+VLOOKUP(tblSalaries[[#This Row],[clean Country]],tblCountries[#All],3,FALSE)</f>
        <v>North America</v>
      </c>
      <c r="M1492" t="s">
        <v>18</v>
      </c>
      <c r="N1492">
        <v>18</v>
      </c>
      <c r="O1492" s="8" t="str">
        <f>+VLOOKUP(tblSalaries[[#This Row],[Years of Experience]],Categories!$A$14:$B$17,2)</f>
        <v>10-20 years</v>
      </c>
    </row>
    <row r="1493" spans="2:15" ht="15" customHeight="1" x14ac:dyDescent="0.25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s="8" t="str">
        <f>+VLOOKUP(tblSalaries[[#This Row],[clean Country]],tblCountries[#All],3,FALSE)</f>
        <v>Central &amp; South America</v>
      </c>
      <c r="M1493" t="s">
        <v>13</v>
      </c>
      <c r="N1493">
        <v>2</v>
      </c>
      <c r="O1493" s="8" t="str">
        <f>+VLOOKUP(tblSalaries[[#This Row],[Years of Experience]],Categories!$A$14:$B$17,2)</f>
        <v>Under 5 years</v>
      </c>
    </row>
    <row r="1494" spans="2:15" ht="15" customHeight="1" x14ac:dyDescent="0.25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s="8" t="str">
        <f>+VLOOKUP(tblSalaries[[#This Row],[clean Country]],tblCountries[#All],3,FALSE)</f>
        <v>North America</v>
      </c>
      <c r="M1494" t="s">
        <v>13</v>
      </c>
      <c r="N1494">
        <v>27</v>
      </c>
      <c r="O1494" s="8" t="str">
        <f>+VLOOKUP(tblSalaries[[#This Row],[Years of Experience]],Categories!$A$14:$B$17,2)</f>
        <v>Over 20 years</v>
      </c>
    </row>
    <row r="1495" spans="2:15" ht="15" customHeight="1" x14ac:dyDescent="0.25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s="8" t="str">
        <f>+VLOOKUP(tblSalaries[[#This Row],[clean Country]],tblCountries[#All],3,FALSE)</f>
        <v>North America</v>
      </c>
      <c r="M1495" t="s">
        <v>9</v>
      </c>
      <c r="N1495">
        <v>3</v>
      </c>
      <c r="O1495" s="8" t="str">
        <f>+VLOOKUP(tblSalaries[[#This Row],[Years of Experience]],Categories!$A$14:$B$17,2)</f>
        <v>Under 5 years</v>
      </c>
    </row>
    <row r="1496" spans="2:15" ht="15" customHeight="1" x14ac:dyDescent="0.25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s="8" t="str">
        <f>+VLOOKUP(tblSalaries[[#This Row],[clean Country]],tblCountries[#All],3,FALSE)</f>
        <v>North America</v>
      </c>
      <c r="M1496" t="s">
        <v>9</v>
      </c>
      <c r="N1496">
        <v>8</v>
      </c>
      <c r="O1496" s="8" t="str">
        <f>+VLOOKUP(tblSalaries[[#This Row],[Years of Experience]],Categories!$A$14:$B$17,2)</f>
        <v>5-10 years</v>
      </c>
    </row>
    <row r="1497" spans="2:15" ht="15" customHeight="1" x14ac:dyDescent="0.25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s="8" t="str">
        <f>+VLOOKUP(tblSalaries[[#This Row],[clean Country]],tblCountries[#All],3,FALSE)</f>
        <v>North America</v>
      </c>
      <c r="M1497" t="s">
        <v>9</v>
      </c>
      <c r="N1497">
        <v>6</v>
      </c>
      <c r="O1497" s="8" t="str">
        <f>+VLOOKUP(tblSalaries[[#This Row],[Years of Experience]],Categories!$A$14:$B$17,2)</f>
        <v>5-10 years</v>
      </c>
    </row>
    <row r="1498" spans="2:15" ht="15" customHeight="1" x14ac:dyDescent="0.25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s="8" t="str">
        <f>+VLOOKUP(tblSalaries[[#This Row],[clean Country]],tblCountries[#All],3,FALSE)</f>
        <v>North America</v>
      </c>
      <c r="M1498" t="s">
        <v>13</v>
      </c>
      <c r="N1498">
        <v>14</v>
      </c>
      <c r="O1498" s="8" t="str">
        <f>+VLOOKUP(tblSalaries[[#This Row],[Years of Experience]],Categories!$A$14:$B$17,2)</f>
        <v>10-20 years</v>
      </c>
    </row>
    <row r="1499" spans="2:15" ht="15" customHeight="1" x14ac:dyDescent="0.25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s="8" t="str">
        <f>+VLOOKUP(tblSalaries[[#This Row],[clean Country]],tblCountries[#All],3,FALSE)</f>
        <v>North America</v>
      </c>
      <c r="M1499" t="s">
        <v>9</v>
      </c>
      <c r="N1499">
        <v>11</v>
      </c>
      <c r="O1499" s="8" t="str">
        <f>+VLOOKUP(tblSalaries[[#This Row],[Years of Experience]],Categories!$A$14:$B$17,2)</f>
        <v>10-20 years</v>
      </c>
    </row>
    <row r="1500" spans="2:15" ht="15" customHeight="1" x14ac:dyDescent="0.25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s="8" t="str">
        <f>+VLOOKUP(tblSalaries[[#This Row],[clean Country]],tblCountries[#All],3,FALSE)</f>
        <v>North America</v>
      </c>
      <c r="M1500" t="s">
        <v>9</v>
      </c>
      <c r="N1500">
        <v>3</v>
      </c>
      <c r="O1500" s="8" t="str">
        <f>+VLOOKUP(tblSalaries[[#This Row],[Years of Experience]],Categories!$A$14:$B$17,2)</f>
        <v>Under 5 years</v>
      </c>
    </row>
    <row r="1501" spans="2:15" ht="15" customHeight="1" x14ac:dyDescent="0.25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s="8" t="str">
        <f>+VLOOKUP(tblSalaries[[#This Row],[clean Country]],tblCountries[#All],3,FALSE)</f>
        <v>South Asia</v>
      </c>
      <c r="M1501" t="s">
        <v>9</v>
      </c>
      <c r="N1501">
        <v>8</v>
      </c>
      <c r="O1501" s="8" t="str">
        <f>+VLOOKUP(tblSalaries[[#This Row],[Years of Experience]],Categories!$A$14:$B$17,2)</f>
        <v>5-10 years</v>
      </c>
    </row>
    <row r="1502" spans="2:15" ht="15" customHeight="1" x14ac:dyDescent="0.25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s="8" t="str">
        <f>+VLOOKUP(tblSalaries[[#This Row],[clean Country]],tblCountries[#All],3,FALSE)</f>
        <v>South Asia</v>
      </c>
      <c r="M1502" t="s">
        <v>18</v>
      </c>
      <c r="N1502">
        <v>8</v>
      </c>
      <c r="O1502" s="8" t="str">
        <f>+VLOOKUP(tblSalaries[[#This Row],[Years of Experience]],Categories!$A$14:$B$17,2)</f>
        <v>5-10 years</v>
      </c>
    </row>
    <row r="1503" spans="2:15" ht="15" customHeight="1" x14ac:dyDescent="0.25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s="8" t="str">
        <f>+VLOOKUP(tblSalaries[[#This Row],[clean Country]],tblCountries[#All],3,FALSE)</f>
        <v>North America</v>
      </c>
      <c r="M1503" t="s">
        <v>25</v>
      </c>
      <c r="N1503">
        <v>30</v>
      </c>
      <c r="O1503" s="8" t="str">
        <f>+VLOOKUP(tblSalaries[[#This Row],[Years of Experience]],Categories!$A$14:$B$17,2)</f>
        <v>Over 20 years</v>
      </c>
    </row>
    <row r="1504" spans="2:15" ht="15" customHeight="1" x14ac:dyDescent="0.25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Malaysia</v>
      </c>
      <c r="L1504" s="8" t="str">
        <f>+VLOOKUP(tblSalaries[[#This Row],[clean Country]],tblCountries[#All],3,FALSE)</f>
        <v>South Asia</v>
      </c>
      <c r="M1504" t="s">
        <v>18</v>
      </c>
      <c r="N1504">
        <v>0</v>
      </c>
      <c r="O1504" s="8" t="str">
        <f>+VLOOKUP(tblSalaries[[#This Row],[Years of Experience]],Categories!$A$14:$B$17,2)</f>
        <v>Under 5 years</v>
      </c>
    </row>
    <row r="1505" spans="2:15" ht="15" customHeight="1" x14ac:dyDescent="0.25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s="8" t="str">
        <f>+VLOOKUP(tblSalaries[[#This Row],[clean Country]],tblCountries[#All],3,FALSE)</f>
        <v>South Asia</v>
      </c>
      <c r="M1505" t="s">
        <v>13</v>
      </c>
      <c r="N1505">
        <v>3</v>
      </c>
      <c r="O1505" s="8" t="str">
        <f>+VLOOKUP(tblSalaries[[#This Row],[Years of Experience]],Categories!$A$14:$B$17,2)</f>
        <v>Under 5 years</v>
      </c>
    </row>
    <row r="1506" spans="2:15" ht="15" customHeight="1" x14ac:dyDescent="0.25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s="8" t="str">
        <f>+VLOOKUP(tblSalaries[[#This Row],[clean Country]],tblCountries[#All],3,FALSE)</f>
        <v>Oceania</v>
      </c>
      <c r="M1506" t="s">
        <v>25</v>
      </c>
      <c r="N1506">
        <v>5</v>
      </c>
      <c r="O1506" s="8" t="str">
        <f>+VLOOKUP(tblSalaries[[#This Row],[Years of Experience]],Categories!$A$14:$B$17,2)</f>
        <v>5-10 years</v>
      </c>
    </row>
    <row r="1507" spans="2:15" ht="15" customHeight="1" x14ac:dyDescent="0.25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s="8" t="str">
        <f>+VLOOKUP(tblSalaries[[#This Row],[clean Country]],tblCountries[#All],3,FALSE)</f>
        <v>South Asia</v>
      </c>
      <c r="M1507" t="s">
        <v>9</v>
      </c>
      <c r="N1507">
        <v>18</v>
      </c>
      <c r="O1507" s="8" t="str">
        <f>+VLOOKUP(tblSalaries[[#This Row],[Years of Experience]],Categories!$A$14:$B$17,2)</f>
        <v>10-20 years</v>
      </c>
    </row>
    <row r="1508" spans="2:15" ht="15" customHeight="1" x14ac:dyDescent="0.25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s="8" t="str">
        <f>+VLOOKUP(tblSalaries[[#This Row],[clean Country]],tblCountries[#All],3,FALSE)</f>
        <v>South Asia</v>
      </c>
      <c r="M1508" t="s">
        <v>18</v>
      </c>
      <c r="N1508">
        <v>6</v>
      </c>
      <c r="O1508" s="8" t="str">
        <f>+VLOOKUP(tblSalaries[[#This Row],[Years of Experience]],Categories!$A$14:$B$17,2)</f>
        <v>5-10 years</v>
      </c>
    </row>
    <row r="1509" spans="2:15" ht="15" customHeight="1" x14ac:dyDescent="0.25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s="8" t="str">
        <f>+VLOOKUP(tblSalaries[[#This Row],[clean Country]],tblCountries[#All],3,FALSE)</f>
        <v>Europe</v>
      </c>
      <c r="M1509" t="s">
        <v>9</v>
      </c>
      <c r="N1509">
        <v>14</v>
      </c>
      <c r="O1509" s="8" t="str">
        <f>+VLOOKUP(tblSalaries[[#This Row],[Years of Experience]],Categories!$A$14:$B$17,2)</f>
        <v>10-20 years</v>
      </c>
    </row>
    <row r="1510" spans="2:15" ht="15" customHeight="1" x14ac:dyDescent="0.25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s="8" t="str">
        <f>+VLOOKUP(tblSalaries[[#This Row],[clean Country]],tblCountries[#All],3,FALSE)</f>
        <v>Europe</v>
      </c>
      <c r="M1510" t="s">
        <v>18</v>
      </c>
      <c r="N1510">
        <v>15</v>
      </c>
      <c r="O1510" s="8" t="str">
        <f>+VLOOKUP(tblSalaries[[#This Row],[Years of Experience]],Categories!$A$14:$B$17,2)</f>
        <v>10-20 years</v>
      </c>
    </row>
    <row r="1511" spans="2:15" ht="15" customHeight="1" x14ac:dyDescent="0.25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s="8" t="str">
        <f>+VLOOKUP(tblSalaries[[#This Row],[clean Country]],tblCountries[#All],3,FALSE)</f>
        <v>Central Asia &amp; Middle East</v>
      </c>
      <c r="M1511" t="s">
        <v>18</v>
      </c>
      <c r="N1511">
        <v>15</v>
      </c>
      <c r="O1511" s="8" t="str">
        <f>+VLOOKUP(tblSalaries[[#This Row],[Years of Experience]],Categories!$A$14:$B$17,2)</f>
        <v>10-20 years</v>
      </c>
    </row>
    <row r="1512" spans="2:15" ht="15" customHeight="1" x14ac:dyDescent="0.25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s="8" t="str">
        <f>+VLOOKUP(tblSalaries[[#This Row],[clean Country]],tblCountries[#All],3,FALSE)</f>
        <v>Europe</v>
      </c>
      <c r="M1512" t="s">
        <v>13</v>
      </c>
      <c r="N1512">
        <v>8</v>
      </c>
      <c r="O1512" s="8" t="str">
        <f>+VLOOKUP(tblSalaries[[#This Row],[Years of Experience]],Categories!$A$14:$B$17,2)</f>
        <v>5-10 years</v>
      </c>
    </row>
    <row r="1513" spans="2:15" ht="15" customHeight="1" x14ac:dyDescent="0.25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s="8" t="str">
        <f>+VLOOKUP(tblSalaries[[#This Row],[clean Country]],tblCountries[#All],3,FALSE)</f>
        <v>South Asia</v>
      </c>
      <c r="M1513" t="s">
        <v>9</v>
      </c>
      <c r="N1513">
        <v>5</v>
      </c>
      <c r="O1513" s="8" t="str">
        <f>+VLOOKUP(tblSalaries[[#This Row],[Years of Experience]],Categories!$A$14:$B$17,2)</f>
        <v>5-10 years</v>
      </c>
    </row>
    <row r="1514" spans="2:15" ht="15" customHeight="1" x14ac:dyDescent="0.25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s="8" t="str">
        <f>+VLOOKUP(tblSalaries[[#This Row],[clean Country]],tblCountries[#All],3,FALSE)</f>
        <v>South Asia</v>
      </c>
      <c r="M1514" t="s">
        <v>13</v>
      </c>
      <c r="N1514">
        <v>4</v>
      </c>
      <c r="O1514" s="8" t="str">
        <f>+VLOOKUP(tblSalaries[[#This Row],[Years of Experience]],Categories!$A$14:$B$17,2)</f>
        <v>Under 5 years</v>
      </c>
    </row>
    <row r="1515" spans="2:15" ht="15" customHeight="1" x14ac:dyDescent="0.25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s="8" t="str">
        <f>+VLOOKUP(tblSalaries[[#This Row],[clean Country]],tblCountries[#All],3,FALSE)</f>
        <v>South Asia</v>
      </c>
      <c r="M1515" t="s">
        <v>9</v>
      </c>
      <c r="N1515">
        <v>5</v>
      </c>
      <c r="O1515" s="8" t="str">
        <f>+VLOOKUP(tblSalaries[[#This Row],[Years of Experience]],Categories!$A$14:$B$17,2)</f>
        <v>5-10 years</v>
      </c>
    </row>
    <row r="1516" spans="2:15" ht="15" customHeight="1" x14ac:dyDescent="0.25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s="8" t="str">
        <f>+VLOOKUP(tblSalaries[[#This Row],[clean Country]],tblCountries[#All],3,FALSE)</f>
        <v>Europe</v>
      </c>
      <c r="M1516" t="s">
        <v>18</v>
      </c>
      <c r="N1516">
        <v>5</v>
      </c>
      <c r="O1516" s="8" t="str">
        <f>+VLOOKUP(tblSalaries[[#This Row],[Years of Experience]],Categories!$A$14:$B$17,2)</f>
        <v>5-10 years</v>
      </c>
    </row>
    <row r="1517" spans="2:15" ht="15" customHeight="1" x14ac:dyDescent="0.25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s="8" t="str">
        <f>+VLOOKUP(tblSalaries[[#This Row],[clean Country]],tblCountries[#All],3,FALSE)</f>
        <v>Africa</v>
      </c>
      <c r="M1517" t="s">
        <v>13</v>
      </c>
      <c r="N1517">
        <v>8</v>
      </c>
      <c r="O1517" s="8" t="str">
        <f>+VLOOKUP(tblSalaries[[#This Row],[Years of Experience]],Categories!$A$14:$B$17,2)</f>
        <v>5-10 years</v>
      </c>
    </row>
    <row r="1518" spans="2:15" ht="15" customHeight="1" x14ac:dyDescent="0.25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s="8" t="str">
        <f>+VLOOKUP(tblSalaries[[#This Row],[clean Country]],tblCountries[#All],3,FALSE)</f>
        <v>Europe</v>
      </c>
      <c r="M1518" t="s">
        <v>9</v>
      </c>
      <c r="N1518">
        <v>7</v>
      </c>
      <c r="O1518" s="8" t="str">
        <f>+VLOOKUP(tblSalaries[[#This Row],[Years of Experience]],Categories!$A$14:$B$17,2)</f>
        <v>5-10 years</v>
      </c>
    </row>
    <row r="1519" spans="2:15" ht="15" customHeight="1" x14ac:dyDescent="0.25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s="8" t="str">
        <f>+VLOOKUP(tblSalaries[[#This Row],[clean Country]],tblCountries[#All],3,FALSE)</f>
        <v>South Asia</v>
      </c>
      <c r="M1519" t="s">
        <v>13</v>
      </c>
      <c r="N1519">
        <v>10</v>
      </c>
      <c r="O1519" s="8" t="str">
        <f>+VLOOKUP(tblSalaries[[#This Row],[Years of Experience]],Categories!$A$14:$B$17,2)</f>
        <v>10-20 years</v>
      </c>
    </row>
    <row r="1520" spans="2:15" ht="15" customHeight="1" x14ac:dyDescent="0.25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s="8" t="str">
        <f>+VLOOKUP(tblSalaries[[#This Row],[clean Country]],tblCountries[#All],3,FALSE)</f>
        <v>Europe</v>
      </c>
      <c r="M1520" t="s">
        <v>9</v>
      </c>
      <c r="N1520">
        <v>3</v>
      </c>
      <c r="O1520" s="8" t="str">
        <f>+VLOOKUP(tblSalaries[[#This Row],[Years of Experience]],Categories!$A$14:$B$17,2)</f>
        <v>Under 5 years</v>
      </c>
    </row>
    <row r="1521" spans="2:15" ht="15" customHeight="1" x14ac:dyDescent="0.25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s="8" t="str">
        <f>+VLOOKUP(tblSalaries[[#This Row],[clean Country]],tblCountries[#All],3,FALSE)</f>
        <v>Europe</v>
      </c>
      <c r="M1521" t="s">
        <v>25</v>
      </c>
      <c r="N1521">
        <v>5</v>
      </c>
      <c r="O1521" s="8" t="str">
        <f>+VLOOKUP(tblSalaries[[#This Row],[Years of Experience]],Categories!$A$14:$B$17,2)</f>
        <v>5-10 years</v>
      </c>
    </row>
    <row r="1522" spans="2:15" ht="15" customHeight="1" x14ac:dyDescent="0.25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s="8" t="str">
        <f>+VLOOKUP(tblSalaries[[#This Row],[clean Country]],tblCountries[#All],3,FALSE)</f>
        <v>North America</v>
      </c>
      <c r="M1522" t="s">
        <v>9</v>
      </c>
      <c r="N1522">
        <v>17</v>
      </c>
      <c r="O1522" s="8" t="str">
        <f>+VLOOKUP(tblSalaries[[#This Row],[Years of Experience]],Categories!$A$14:$B$17,2)</f>
        <v>10-20 years</v>
      </c>
    </row>
    <row r="1523" spans="2:15" ht="15" customHeight="1" x14ac:dyDescent="0.25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s="8" t="str">
        <f>+VLOOKUP(tblSalaries[[#This Row],[clean Country]],tblCountries[#All],3,FALSE)</f>
        <v>Europe</v>
      </c>
      <c r="M1523" t="s">
        <v>9</v>
      </c>
      <c r="N1523">
        <v>7</v>
      </c>
      <c r="O1523" s="8" t="str">
        <f>+VLOOKUP(tblSalaries[[#This Row],[Years of Experience]],Categories!$A$14:$B$17,2)</f>
        <v>5-10 years</v>
      </c>
    </row>
    <row r="1524" spans="2:15" ht="15" customHeight="1" x14ac:dyDescent="0.25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s="8" t="str">
        <f>+VLOOKUP(tblSalaries[[#This Row],[clean Country]],tblCountries[#All],3,FALSE)</f>
        <v>Europe</v>
      </c>
      <c r="M1524" t="s">
        <v>13</v>
      </c>
      <c r="N1524">
        <v>5</v>
      </c>
      <c r="O1524" s="8" t="str">
        <f>+VLOOKUP(tblSalaries[[#This Row],[Years of Experience]],Categories!$A$14:$B$17,2)</f>
        <v>5-10 years</v>
      </c>
    </row>
    <row r="1525" spans="2:15" ht="15" customHeight="1" x14ac:dyDescent="0.25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s="8" t="str">
        <f>+VLOOKUP(tblSalaries[[#This Row],[clean Country]],tblCountries[#All],3,FALSE)</f>
        <v>Europe</v>
      </c>
      <c r="M1525" t="s">
        <v>13</v>
      </c>
      <c r="N1525">
        <v>15</v>
      </c>
      <c r="O1525" s="8" t="str">
        <f>+VLOOKUP(tblSalaries[[#This Row],[Years of Experience]],Categories!$A$14:$B$17,2)</f>
        <v>10-20 years</v>
      </c>
    </row>
    <row r="1526" spans="2:15" ht="15" customHeight="1" x14ac:dyDescent="0.25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s="8" t="str">
        <f>+VLOOKUP(tblSalaries[[#This Row],[clean Country]],tblCountries[#All],3,FALSE)</f>
        <v>North America</v>
      </c>
      <c r="M1526" t="s">
        <v>13</v>
      </c>
      <c r="N1526">
        <v>8</v>
      </c>
      <c r="O1526" s="8" t="str">
        <f>+VLOOKUP(tblSalaries[[#This Row],[Years of Experience]],Categories!$A$14:$B$17,2)</f>
        <v>5-10 years</v>
      </c>
    </row>
    <row r="1527" spans="2:15" ht="15" customHeight="1" x14ac:dyDescent="0.25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s="8" t="str">
        <f>+VLOOKUP(tblSalaries[[#This Row],[clean Country]],tblCountries[#All],3,FALSE)</f>
        <v>North America</v>
      </c>
      <c r="M1527" t="s">
        <v>9</v>
      </c>
      <c r="N1527">
        <v>10</v>
      </c>
      <c r="O1527" s="8" t="str">
        <f>+VLOOKUP(tblSalaries[[#This Row],[Years of Experience]],Categories!$A$14:$B$17,2)</f>
        <v>10-20 years</v>
      </c>
    </row>
    <row r="1528" spans="2:15" ht="15" customHeight="1" x14ac:dyDescent="0.25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s="8" t="str">
        <f>+VLOOKUP(tblSalaries[[#This Row],[clean Country]],tblCountries[#All],3,FALSE)</f>
        <v>North America</v>
      </c>
      <c r="M1528" t="s">
        <v>9</v>
      </c>
      <c r="N1528">
        <v>15</v>
      </c>
      <c r="O1528" s="8" t="str">
        <f>+VLOOKUP(tblSalaries[[#This Row],[Years of Experience]],Categories!$A$14:$B$17,2)</f>
        <v>10-20 years</v>
      </c>
    </row>
    <row r="1529" spans="2:15" ht="15" customHeight="1" x14ac:dyDescent="0.25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s="8" t="str">
        <f>+VLOOKUP(tblSalaries[[#This Row],[clean Country]],tblCountries[#All],3,FALSE)</f>
        <v>North America</v>
      </c>
      <c r="M1529" t="s">
        <v>9</v>
      </c>
      <c r="N1529">
        <v>5</v>
      </c>
      <c r="O1529" s="8" t="str">
        <f>+VLOOKUP(tblSalaries[[#This Row],[Years of Experience]],Categories!$A$14:$B$17,2)</f>
        <v>5-10 years</v>
      </c>
    </row>
    <row r="1530" spans="2:15" ht="15" customHeight="1" x14ac:dyDescent="0.25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s="8" t="str">
        <f>+VLOOKUP(tblSalaries[[#This Row],[clean Country]],tblCountries[#All],3,FALSE)</f>
        <v>Europe</v>
      </c>
      <c r="M1530" t="s">
        <v>9</v>
      </c>
      <c r="N1530">
        <v>2</v>
      </c>
      <c r="O1530" s="8" t="str">
        <f>+VLOOKUP(tblSalaries[[#This Row],[Years of Experience]],Categories!$A$14:$B$17,2)</f>
        <v>Under 5 years</v>
      </c>
    </row>
    <row r="1531" spans="2:15" ht="15" customHeight="1" x14ac:dyDescent="0.25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s="8" t="str">
        <f>+VLOOKUP(tblSalaries[[#This Row],[clean Country]],tblCountries[#All],3,FALSE)</f>
        <v>Europe</v>
      </c>
      <c r="M1531" t="s">
        <v>25</v>
      </c>
      <c r="N1531">
        <v>5</v>
      </c>
      <c r="O1531" s="8" t="str">
        <f>+VLOOKUP(tblSalaries[[#This Row],[Years of Experience]],Categories!$A$14:$B$17,2)</f>
        <v>5-10 years</v>
      </c>
    </row>
    <row r="1532" spans="2:15" ht="15" customHeight="1" x14ac:dyDescent="0.25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s="8" t="str">
        <f>+VLOOKUP(tblSalaries[[#This Row],[clean Country]],tblCountries[#All],3,FALSE)</f>
        <v>North America</v>
      </c>
      <c r="M1532" t="s">
        <v>9</v>
      </c>
      <c r="N1532">
        <v>25</v>
      </c>
      <c r="O1532" s="8" t="str">
        <f>+VLOOKUP(tblSalaries[[#This Row],[Years of Experience]],Categories!$A$14:$B$17,2)</f>
        <v>Over 20 years</v>
      </c>
    </row>
    <row r="1533" spans="2:15" ht="15" customHeight="1" x14ac:dyDescent="0.25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s="8" t="str">
        <f>+VLOOKUP(tblSalaries[[#This Row],[clean Country]],tblCountries[#All],3,FALSE)</f>
        <v>South Asia</v>
      </c>
      <c r="M1533" t="s">
        <v>13</v>
      </c>
      <c r="N1533">
        <v>30</v>
      </c>
      <c r="O1533" s="8" t="str">
        <f>+VLOOKUP(tblSalaries[[#This Row],[Years of Experience]],Categories!$A$14:$B$17,2)</f>
        <v>Over 20 years</v>
      </c>
    </row>
    <row r="1534" spans="2:15" ht="15" customHeight="1" x14ac:dyDescent="0.25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s="8" t="str">
        <f>+VLOOKUP(tblSalaries[[#This Row],[clean Country]],tblCountries[#All],3,FALSE)</f>
        <v>North America</v>
      </c>
      <c r="M1534" t="s">
        <v>9</v>
      </c>
      <c r="N1534">
        <v>8</v>
      </c>
      <c r="O1534" s="8" t="str">
        <f>+VLOOKUP(tblSalaries[[#This Row],[Years of Experience]],Categories!$A$14:$B$17,2)</f>
        <v>5-10 years</v>
      </c>
    </row>
    <row r="1535" spans="2:15" ht="15" customHeight="1" x14ac:dyDescent="0.25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s="8" t="str">
        <f>+VLOOKUP(tblSalaries[[#This Row],[clean Country]],tblCountries[#All],3,FALSE)</f>
        <v>South Asia</v>
      </c>
      <c r="M1535" t="s">
        <v>13</v>
      </c>
      <c r="N1535">
        <v>4</v>
      </c>
      <c r="O1535" s="8" t="str">
        <f>+VLOOKUP(tblSalaries[[#This Row],[Years of Experience]],Categories!$A$14:$B$17,2)</f>
        <v>Under 5 years</v>
      </c>
    </row>
    <row r="1536" spans="2:15" ht="15" customHeight="1" x14ac:dyDescent="0.25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s="8" t="str">
        <f>+VLOOKUP(tblSalaries[[#This Row],[clean Country]],tblCountries[#All],3,FALSE)</f>
        <v>North America</v>
      </c>
      <c r="M1536" t="s">
        <v>9</v>
      </c>
      <c r="N1536">
        <v>1</v>
      </c>
      <c r="O1536" s="8" t="str">
        <f>+VLOOKUP(tblSalaries[[#This Row],[Years of Experience]],Categories!$A$14:$B$17,2)</f>
        <v>Under 5 years</v>
      </c>
    </row>
    <row r="1537" spans="2:15" ht="15" customHeight="1" x14ac:dyDescent="0.25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s="8" t="str">
        <f>+VLOOKUP(tblSalaries[[#This Row],[clean Country]],tblCountries[#All],3,FALSE)</f>
        <v>North America</v>
      </c>
      <c r="M1537" t="s">
        <v>13</v>
      </c>
      <c r="N1537">
        <v>8</v>
      </c>
      <c r="O1537" s="8" t="str">
        <f>+VLOOKUP(tblSalaries[[#This Row],[Years of Experience]],Categories!$A$14:$B$17,2)</f>
        <v>5-10 years</v>
      </c>
    </row>
    <row r="1538" spans="2:15" ht="15" customHeight="1" x14ac:dyDescent="0.25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s="8" t="str">
        <f>+VLOOKUP(tblSalaries[[#This Row],[clean Country]],tblCountries[#All],3,FALSE)</f>
        <v>North America</v>
      </c>
      <c r="M1538" t="s">
        <v>9</v>
      </c>
      <c r="N1538">
        <v>15</v>
      </c>
      <c r="O1538" s="8" t="str">
        <f>+VLOOKUP(tblSalaries[[#This Row],[Years of Experience]],Categories!$A$14:$B$17,2)</f>
        <v>10-20 years</v>
      </c>
    </row>
    <row r="1539" spans="2:15" ht="15" customHeight="1" x14ac:dyDescent="0.25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s="8" t="str">
        <f>+VLOOKUP(tblSalaries[[#This Row],[clean Country]],tblCountries[#All],3,FALSE)</f>
        <v>South Asia</v>
      </c>
      <c r="M1539" t="s">
        <v>9</v>
      </c>
      <c r="N1539">
        <v>9</v>
      </c>
      <c r="O1539" s="8" t="str">
        <f>+VLOOKUP(tblSalaries[[#This Row],[Years of Experience]],Categories!$A$14:$B$17,2)</f>
        <v>5-10 years</v>
      </c>
    </row>
    <row r="1540" spans="2:15" ht="15" customHeight="1" x14ac:dyDescent="0.25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s="8" t="str">
        <f>+VLOOKUP(tblSalaries[[#This Row],[clean Country]],tblCountries[#All],3,FALSE)</f>
        <v>Central &amp; South America</v>
      </c>
      <c r="M1540" t="s">
        <v>13</v>
      </c>
      <c r="N1540">
        <v>8</v>
      </c>
      <c r="O1540" s="8" t="str">
        <f>+VLOOKUP(tblSalaries[[#This Row],[Years of Experience]],Categories!$A$14:$B$17,2)</f>
        <v>5-10 years</v>
      </c>
    </row>
    <row r="1541" spans="2:15" ht="15" customHeight="1" x14ac:dyDescent="0.25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s="8" t="str">
        <f>+VLOOKUP(tblSalaries[[#This Row],[clean Country]],tblCountries[#All],3,FALSE)</f>
        <v>South Asia</v>
      </c>
      <c r="M1541" t="s">
        <v>9</v>
      </c>
      <c r="N1541">
        <v>5</v>
      </c>
      <c r="O1541" s="8" t="str">
        <f>+VLOOKUP(tblSalaries[[#This Row],[Years of Experience]],Categories!$A$14:$B$17,2)</f>
        <v>5-10 years</v>
      </c>
    </row>
    <row r="1542" spans="2:15" ht="15" customHeight="1" x14ac:dyDescent="0.25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s="8" t="str">
        <f>+VLOOKUP(tblSalaries[[#This Row],[clean Country]],tblCountries[#All],3,FALSE)</f>
        <v>North America</v>
      </c>
      <c r="M1542" t="s">
        <v>9</v>
      </c>
      <c r="N1542">
        <v>10</v>
      </c>
      <c r="O1542" s="8" t="str">
        <f>+VLOOKUP(tblSalaries[[#This Row],[Years of Experience]],Categories!$A$14:$B$17,2)</f>
        <v>10-20 years</v>
      </c>
    </row>
    <row r="1543" spans="2:15" ht="15" customHeight="1" x14ac:dyDescent="0.25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s="8" t="str">
        <f>+VLOOKUP(tblSalaries[[#This Row],[clean Country]],tblCountries[#All],3,FALSE)</f>
        <v>Central &amp; South America</v>
      </c>
      <c r="M1543" t="s">
        <v>9</v>
      </c>
      <c r="N1543">
        <v>2</v>
      </c>
      <c r="O1543" s="8" t="str">
        <f>+VLOOKUP(tblSalaries[[#This Row],[Years of Experience]],Categories!$A$14:$B$17,2)</f>
        <v>Under 5 years</v>
      </c>
    </row>
    <row r="1544" spans="2:15" ht="15" customHeight="1" x14ac:dyDescent="0.25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s="8" t="str">
        <f>+VLOOKUP(tblSalaries[[#This Row],[clean Country]],tblCountries[#All],3,FALSE)</f>
        <v>Europe</v>
      </c>
      <c r="M1544" t="s">
        <v>18</v>
      </c>
      <c r="N1544">
        <v>30</v>
      </c>
      <c r="O1544" s="8" t="str">
        <f>+VLOOKUP(tblSalaries[[#This Row],[Years of Experience]],Categories!$A$14:$B$17,2)</f>
        <v>Over 20 years</v>
      </c>
    </row>
    <row r="1545" spans="2:15" ht="15" customHeight="1" x14ac:dyDescent="0.25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s="8" t="str">
        <f>+VLOOKUP(tblSalaries[[#This Row],[clean Country]],tblCountries[#All],3,FALSE)</f>
        <v>South Asia</v>
      </c>
      <c r="M1545" t="s">
        <v>9</v>
      </c>
      <c r="N1545">
        <v>15</v>
      </c>
      <c r="O1545" s="8" t="str">
        <f>+VLOOKUP(tblSalaries[[#This Row],[Years of Experience]],Categories!$A$14:$B$17,2)</f>
        <v>10-20 years</v>
      </c>
    </row>
    <row r="1546" spans="2:15" ht="15" customHeight="1" x14ac:dyDescent="0.25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s="8" t="str">
        <f>+VLOOKUP(tblSalaries[[#This Row],[clean Country]],tblCountries[#All],3,FALSE)</f>
        <v>Central &amp; South America</v>
      </c>
      <c r="M1546" t="s">
        <v>9</v>
      </c>
      <c r="N1546">
        <v>3</v>
      </c>
      <c r="O1546" s="8" t="str">
        <f>+VLOOKUP(tblSalaries[[#This Row],[Years of Experience]],Categories!$A$14:$B$17,2)</f>
        <v>Under 5 years</v>
      </c>
    </row>
    <row r="1547" spans="2:15" ht="15" customHeight="1" x14ac:dyDescent="0.25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s="8" t="str">
        <f>+VLOOKUP(tblSalaries[[#This Row],[clean Country]],tblCountries[#All],3,FALSE)</f>
        <v>Africa</v>
      </c>
      <c r="M1547" t="s">
        <v>13</v>
      </c>
      <c r="N1547">
        <v>8</v>
      </c>
      <c r="O1547" s="8" t="str">
        <f>+VLOOKUP(tblSalaries[[#This Row],[Years of Experience]],Categories!$A$14:$B$17,2)</f>
        <v>5-10 years</v>
      </c>
    </row>
    <row r="1548" spans="2:15" ht="15" customHeight="1" x14ac:dyDescent="0.25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s="8" t="str">
        <f>+VLOOKUP(tblSalaries[[#This Row],[clean Country]],tblCountries[#All],3,FALSE)</f>
        <v>North America</v>
      </c>
      <c r="M1548" t="s">
        <v>9</v>
      </c>
      <c r="N1548">
        <v>15</v>
      </c>
      <c r="O1548" s="8" t="str">
        <f>+VLOOKUP(tblSalaries[[#This Row],[Years of Experience]],Categories!$A$14:$B$17,2)</f>
        <v>10-20 years</v>
      </c>
    </row>
    <row r="1549" spans="2:15" ht="15" customHeight="1" x14ac:dyDescent="0.25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s="8" t="str">
        <f>+VLOOKUP(tblSalaries[[#This Row],[clean Country]],tblCountries[#All],3,FALSE)</f>
        <v>North America</v>
      </c>
      <c r="M1549" t="s">
        <v>9</v>
      </c>
      <c r="N1549">
        <v>7</v>
      </c>
      <c r="O1549" s="8" t="str">
        <f>+VLOOKUP(tblSalaries[[#This Row],[Years of Experience]],Categories!$A$14:$B$17,2)</f>
        <v>5-10 years</v>
      </c>
    </row>
    <row r="1550" spans="2:15" ht="15" customHeight="1" x14ac:dyDescent="0.25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s="8" t="str">
        <f>+VLOOKUP(tblSalaries[[#This Row],[clean Country]],tblCountries[#All],3,FALSE)</f>
        <v>North America</v>
      </c>
      <c r="M1550" t="s">
        <v>9</v>
      </c>
      <c r="N1550">
        <v>10</v>
      </c>
      <c r="O1550" s="8" t="str">
        <f>+VLOOKUP(tblSalaries[[#This Row],[Years of Experience]],Categories!$A$14:$B$17,2)</f>
        <v>10-20 years</v>
      </c>
    </row>
    <row r="1551" spans="2:15" ht="15" customHeight="1" x14ac:dyDescent="0.25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s="8" t="str">
        <f>+VLOOKUP(tblSalaries[[#This Row],[clean Country]],tblCountries[#All],3,FALSE)</f>
        <v>Oceania</v>
      </c>
      <c r="M1551" t="s">
        <v>9</v>
      </c>
      <c r="N1551">
        <v>20</v>
      </c>
      <c r="O1551" s="8" t="str">
        <f>+VLOOKUP(tblSalaries[[#This Row],[Years of Experience]],Categories!$A$14:$B$17,2)</f>
        <v>Over 20 years</v>
      </c>
    </row>
    <row r="1552" spans="2:15" ht="15" customHeight="1" x14ac:dyDescent="0.25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s="8" t="str">
        <f>+VLOOKUP(tblSalaries[[#This Row],[clean Country]],tblCountries[#All],3,FALSE)</f>
        <v>South Asia</v>
      </c>
      <c r="M1552" t="s">
        <v>18</v>
      </c>
      <c r="N1552">
        <v>6</v>
      </c>
      <c r="O1552" s="8" t="str">
        <f>+VLOOKUP(tblSalaries[[#This Row],[Years of Experience]],Categories!$A$14:$B$17,2)</f>
        <v>5-10 years</v>
      </c>
    </row>
    <row r="1553" spans="2:15" ht="15" customHeight="1" x14ac:dyDescent="0.25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s="8" t="str">
        <f>+VLOOKUP(tblSalaries[[#This Row],[clean Country]],tblCountries[#All],3,FALSE)</f>
        <v>Oceania</v>
      </c>
      <c r="M1553" t="s">
        <v>9</v>
      </c>
      <c r="N1553">
        <v>30</v>
      </c>
      <c r="O1553" s="8" t="str">
        <f>+VLOOKUP(tblSalaries[[#This Row],[Years of Experience]],Categories!$A$14:$B$17,2)</f>
        <v>Over 20 years</v>
      </c>
    </row>
    <row r="1554" spans="2:15" ht="15" customHeight="1" x14ac:dyDescent="0.25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s="8" t="str">
        <f>+VLOOKUP(tblSalaries[[#This Row],[clean Country]],tblCountries[#All],3,FALSE)</f>
        <v>Oceania</v>
      </c>
      <c r="M1554" t="s">
        <v>18</v>
      </c>
      <c r="N1554">
        <v>5</v>
      </c>
      <c r="O1554" s="8" t="str">
        <f>+VLOOKUP(tblSalaries[[#This Row],[Years of Experience]],Categories!$A$14:$B$17,2)</f>
        <v>5-10 years</v>
      </c>
    </row>
    <row r="1555" spans="2:15" ht="15" customHeight="1" x14ac:dyDescent="0.25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s="8" t="str">
        <f>+VLOOKUP(tblSalaries[[#This Row],[clean Country]],tblCountries[#All],3,FALSE)</f>
        <v>South Asia</v>
      </c>
      <c r="M1555" t="s">
        <v>18</v>
      </c>
      <c r="N1555">
        <v>8</v>
      </c>
      <c r="O1555" s="8" t="str">
        <f>+VLOOKUP(tblSalaries[[#This Row],[Years of Experience]],Categories!$A$14:$B$17,2)</f>
        <v>5-10 years</v>
      </c>
    </row>
    <row r="1556" spans="2:15" ht="15" customHeight="1" x14ac:dyDescent="0.25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s="8" t="str">
        <f>+VLOOKUP(tblSalaries[[#This Row],[clean Country]],tblCountries[#All],3,FALSE)</f>
        <v>North America</v>
      </c>
      <c r="M1556" t="s">
        <v>9</v>
      </c>
      <c r="N1556">
        <v>3.5</v>
      </c>
      <c r="O1556" s="8" t="str">
        <f>+VLOOKUP(tblSalaries[[#This Row],[Years of Experience]],Categories!$A$14:$B$17,2)</f>
        <v>Under 5 years</v>
      </c>
    </row>
    <row r="1557" spans="2:15" ht="15" customHeight="1" x14ac:dyDescent="0.25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s="8" t="str">
        <f>+VLOOKUP(tblSalaries[[#This Row],[clean Country]],tblCountries[#All],3,FALSE)</f>
        <v>South Asia</v>
      </c>
      <c r="M1557" t="s">
        <v>9</v>
      </c>
      <c r="N1557">
        <v>2.5</v>
      </c>
      <c r="O1557" s="8" t="str">
        <f>+VLOOKUP(tblSalaries[[#This Row],[Years of Experience]],Categories!$A$14:$B$17,2)</f>
        <v>Under 5 years</v>
      </c>
    </row>
    <row r="1558" spans="2:15" ht="15" customHeight="1" x14ac:dyDescent="0.25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s="8" t="str">
        <f>+VLOOKUP(tblSalaries[[#This Row],[clean Country]],tblCountries[#All],3,FALSE)</f>
        <v>South Asia</v>
      </c>
      <c r="M1558" t="s">
        <v>9</v>
      </c>
      <c r="N1558">
        <v>6</v>
      </c>
      <c r="O1558" s="8" t="str">
        <f>+VLOOKUP(tblSalaries[[#This Row],[Years of Experience]],Categories!$A$14:$B$17,2)</f>
        <v>5-10 years</v>
      </c>
    </row>
    <row r="1559" spans="2:15" ht="15" customHeight="1" x14ac:dyDescent="0.25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s="8" t="str">
        <f>+VLOOKUP(tblSalaries[[#This Row],[clean Country]],tblCountries[#All],3,FALSE)</f>
        <v>South Asia</v>
      </c>
      <c r="M1559" t="s">
        <v>9</v>
      </c>
      <c r="N1559">
        <v>6</v>
      </c>
      <c r="O1559" s="8" t="str">
        <f>+VLOOKUP(tblSalaries[[#This Row],[Years of Experience]],Categories!$A$14:$B$17,2)</f>
        <v>5-10 years</v>
      </c>
    </row>
    <row r="1560" spans="2:15" ht="15" customHeight="1" x14ac:dyDescent="0.25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s="8" t="str">
        <f>+VLOOKUP(tblSalaries[[#This Row],[clean Country]],tblCountries[#All],3,FALSE)</f>
        <v>North America</v>
      </c>
      <c r="M1560" t="s">
        <v>13</v>
      </c>
      <c r="N1560">
        <v>5</v>
      </c>
      <c r="O1560" s="8" t="str">
        <f>+VLOOKUP(tblSalaries[[#This Row],[Years of Experience]],Categories!$A$14:$B$17,2)</f>
        <v>5-10 years</v>
      </c>
    </row>
    <row r="1561" spans="2:15" ht="15" customHeight="1" x14ac:dyDescent="0.25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s="8" t="str">
        <f>+VLOOKUP(tblSalaries[[#This Row],[clean Country]],tblCountries[#All],3,FALSE)</f>
        <v>Europe</v>
      </c>
      <c r="M1561" t="s">
        <v>18</v>
      </c>
      <c r="N1561">
        <v>9</v>
      </c>
      <c r="O1561" s="8" t="str">
        <f>+VLOOKUP(tblSalaries[[#This Row],[Years of Experience]],Categories!$A$14:$B$17,2)</f>
        <v>5-10 years</v>
      </c>
    </row>
    <row r="1562" spans="2:15" ht="15" customHeight="1" x14ac:dyDescent="0.25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s="8" t="str">
        <f>+VLOOKUP(tblSalaries[[#This Row],[clean Country]],tblCountries[#All],3,FALSE)</f>
        <v>South Asia</v>
      </c>
      <c r="M1562" t="s">
        <v>13</v>
      </c>
      <c r="N1562">
        <v>4</v>
      </c>
      <c r="O1562" s="8" t="str">
        <f>+VLOOKUP(tblSalaries[[#This Row],[Years of Experience]],Categories!$A$14:$B$17,2)</f>
        <v>Under 5 years</v>
      </c>
    </row>
    <row r="1563" spans="2:15" ht="15" customHeight="1" x14ac:dyDescent="0.25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s="8" t="str">
        <f>+VLOOKUP(tblSalaries[[#This Row],[clean Country]],tblCountries[#All],3,FALSE)</f>
        <v>Africa</v>
      </c>
      <c r="M1563" t="s">
        <v>9</v>
      </c>
      <c r="N1563">
        <v>6</v>
      </c>
      <c r="O1563" s="8" t="str">
        <f>+VLOOKUP(tblSalaries[[#This Row],[Years of Experience]],Categories!$A$14:$B$17,2)</f>
        <v>5-10 years</v>
      </c>
    </row>
    <row r="1564" spans="2:15" ht="15" customHeight="1" x14ac:dyDescent="0.25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s="8" t="str">
        <f>+VLOOKUP(tblSalaries[[#This Row],[clean Country]],tblCountries[#All],3,FALSE)</f>
        <v>South Asia</v>
      </c>
      <c r="M1564" t="s">
        <v>9</v>
      </c>
      <c r="N1564">
        <v>5</v>
      </c>
      <c r="O1564" s="8" t="str">
        <f>+VLOOKUP(tblSalaries[[#This Row],[Years of Experience]],Categories!$A$14:$B$17,2)</f>
        <v>5-10 years</v>
      </c>
    </row>
    <row r="1565" spans="2:15" ht="15" customHeight="1" x14ac:dyDescent="0.25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s="8" t="str">
        <f>+VLOOKUP(tblSalaries[[#This Row],[clean Country]],tblCountries[#All],3,FALSE)</f>
        <v>Europe</v>
      </c>
      <c r="M1565" t="s">
        <v>9</v>
      </c>
      <c r="N1565">
        <v>10</v>
      </c>
      <c r="O1565" s="8" t="str">
        <f>+VLOOKUP(tblSalaries[[#This Row],[Years of Experience]],Categories!$A$14:$B$17,2)</f>
        <v>10-20 years</v>
      </c>
    </row>
    <row r="1566" spans="2:15" ht="15" customHeight="1" x14ac:dyDescent="0.25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s="8" t="str">
        <f>+VLOOKUP(tblSalaries[[#This Row],[clean Country]],tblCountries[#All],3,FALSE)</f>
        <v>Europe</v>
      </c>
      <c r="M1566" t="s">
        <v>9</v>
      </c>
      <c r="N1566">
        <v>12</v>
      </c>
      <c r="O1566" s="8" t="str">
        <f>+VLOOKUP(tblSalaries[[#This Row],[Years of Experience]],Categories!$A$14:$B$17,2)</f>
        <v>10-20 years</v>
      </c>
    </row>
    <row r="1567" spans="2:15" ht="15" customHeight="1" x14ac:dyDescent="0.25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s="8" t="str">
        <f>+VLOOKUP(tblSalaries[[#This Row],[clean Country]],tblCountries[#All],3,FALSE)</f>
        <v>South Asia</v>
      </c>
      <c r="M1567" t="s">
        <v>9</v>
      </c>
      <c r="N1567">
        <v>2</v>
      </c>
      <c r="O1567" s="8" t="str">
        <f>+VLOOKUP(tblSalaries[[#This Row],[Years of Experience]],Categories!$A$14:$B$17,2)</f>
        <v>Under 5 years</v>
      </c>
    </row>
    <row r="1568" spans="2:15" ht="15" customHeight="1" x14ac:dyDescent="0.25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s="8" t="str">
        <f>+VLOOKUP(tblSalaries[[#This Row],[clean Country]],tblCountries[#All],3,FALSE)</f>
        <v>South Asia</v>
      </c>
      <c r="M1568" t="s">
        <v>13</v>
      </c>
      <c r="N1568">
        <v>6</v>
      </c>
      <c r="O1568" s="8" t="str">
        <f>+VLOOKUP(tblSalaries[[#This Row],[Years of Experience]],Categories!$A$14:$B$17,2)</f>
        <v>5-10 years</v>
      </c>
    </row>
    <row r="1569" spans="2:15" ht="15" customHeight="1" x14ac:dyDescent="0.25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s="8" t="str">
        <f>+VLOOKUP(tblSalaries[[#This Row],[clean Country]],tblCountries[#All],3,FALSE)</f>
        <v>North America</v>
      </c>
      <c r="M1569" t="s">
        <v>13</v>
      </c>
      <c r="N1569">
        <v>2</v>
      </c>
      <c r="O1569" s="8" t="str">
        <f>+VLOOKUP(tblSalaries[[#This Row],[Years of Experience]],Categories!$A$14:$B$17,2)</f>
        <v>Under 5 years</v>
      </c>
    </row>
    <row r="1570" spans="2:15" ht="15" customHeight="1" x14ac:dyDescent="0.25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s="8" t="str">
        <f>+VLOOKUP(tblSalaries[[#This Row],[clean Country]],tblCountries[#All],3,FALSE)</f>
        <v>South Asia</v>
      </c>
      <c r="M1570" t="s">
        <v>13</v>
      </c>
      <c r="N1570">
        <v>12</v>
      </c>
      <c r="O1570" s="8" t="str">
        <f>+VLOOKUP(tblSalaries[[#This Row],[Years of Experience]],Categories!$A$14:$B$17,2)</f>
        <v>10-20 years</v>
      </c>
    </row>
    <row r="1571" spans="2:15" ht="15" customHeight="1" x14ac:dyDescent="0.25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s="8" t="str">
        <f>+VLOOKUP(tblSalaries[[#This Row],[clean Country]],tblCountries[#All],3,FALSE)</f>
        <v>North America</v>
      </c>
      <c r="M1571" t="s">
        <v>13</v>
      </c>
      <c r="N1571">
        <v>12</v>
      </c>
      <c r="O1571" s="8" t="str">
        <f>+VLOOKUP(tblSalaries[[#This Row],[Years of Experience]],Categories!$A$14:$B$17,2)</f>
        <v>10-20 years</v>
      </c>
    </row>
    <row r="1572" spans="2:15" ht="15" customHeight="1" x14ac:dyDescent="0.25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s="8" t="str">
        <f>+VLOOKUP(tblSalaries[[#This Row],[clean Country]],tblCountries[#All],3,FALSE)</f>
        <v>South Asia</v>
      </c>
      <c r="M1572" t="s">
        <v>9</v>
      </c>
      <c r="N1572">
        <v>1</v>
      </c>
      <c r="O1572" s="8" t="str">
        <f>+VLOOKUP(tblSalaries[[#This Row],[Years of Experience]],Categories!$A$14:$B$17,2)</f>
        <v>Under 5 years</v>
      </c>
    </row>
    <row r="1573" spans="2:15" ht="15" customHeight="1" x14ac:dyDescent="0.25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s="8" t="str">
        <f>+VLOOKUP(tblSalaries[[#This Row],[clean Country]],tblCountries[#All],3,FALSE)</f>
        <v>Europe</v>
      </c>
      <c r="M1573" t="s">
        <v>13</v>
      </c>
      <c r="N1573">
        <v>3</v>
      </c>
      <c r="O1573" s="8" t="str">
        <f>+VLOOKUP(tblSalaries[[#This Row],[Years of Experience]],Categories!$A$14:$B$17,2)</f>
        <v>Under 5 years</v>
      </c>
    </row>
    <row r="1574" spans="2:15" ht="15" customHeight="1" x14ac:dyDescent="0.25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s="8" t="str">
        <f>+VLOOKUP(tblSalaries[[#This Row],[clean Country]],tblCountries[#All],3,FALSE)</f>
        <v>Europe</v>
      </c>
      <c r="M1574" t="s">
        <v>9</v>
      </c>
      <c r="N1574">
        <v>10</v>
      </c>
      <c r="O1574" s="8" t="str">
        <f>+VLOOKUP(tblSalaries[[#This Row],[Years of Experience]],Categories!$A$14:$B$17,2)</f>
        <v>10-20 years</v>
      </c>
    </row>
    <row r="1575" spans="2:15" ht="15" customHeight="1" x14ac:dyDescent="0.25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s="8" t="str">
        <f>+VLOOKUP(tblSalaries[[#This Row],[clean Country]],tblCountries[#All],3,FALSE)</f>
        <v>Europe</v>
      </c>
      <c r="M1575" t="s">
        <v>13</v>
      </c>
      <c r="N1575">
        <v>15</v>
      </c>
      <c r="O1575" s="8" t="str">
        <f>+VLOOKUP(tblSalaries[[#This Row],[Years of Experience]],Categories!$A$14:$B$17,2)</f>
        <v>10-20 years</v>
      </c>
    </row>
    <row r="1576" spans="2:15" ht="15" customHeight="1" x14ac:dyDescent="0.25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s="8" t="str">
        <f>+VLOOKUP(tblSalaries[[#This Row],[clean Country]],tblCountries[#All],3,FALSE)</f>
        <v>North America</v>
      </c>
      <c r="M1576" t="s">
        <v>9</v>
      </c>
      <c r="N1576">
        <v>2</v>
      </c>
      <c r="O1576" s="8" t="str">
        <f>+VLOOKUP(tblSalaries[[#This Row],[Years of Experience]],Categories!$A$14:$B$17,2)</f>
        <v>Under 5 years</v>
      </c>
    </row>
    <row r="1577" spans="2:15" ht="15" customHeight="1" x14ac:dyDescent="0.25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s="8" t="str">
        <f>+VLOOKUP(tblSalaries[[#This Row],[clean Country]],tblCountries[#All],3,FALSE)</f>
        <v>North America</v>
      </c>
      <c r="M1577" t="s">
        <v>13</v>
      </c>
      <c r="N1577">
        <v>1</v>
      </c>
      <c r="O1577" s="8" t="str">
        <f>+VLOOKUP(tblSalaries[[#This Row],[Years of Experience]],Categories!$A$14:$B$17,2)</f>
        <v>Under 5 years</v>
      </c>
    </row>
    <row r="1578" spans="2:15" ht="15" customHeight="1" x14ac:dyDescent="0.25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s="8" t="str">
        <f>+VLOOKUP(tblSalaries[[#This Row],[clean Country]],tblCountries[#All],3,FALSE)</f>
        <v>South Asia</v>
      </c>
      <c r="M1578" t="s">
        <v>13</v>
      </c>
      <c r="N1578">
        <v>1</v>
      </c>
      <c r="O1578" s="8" t="str">
        <f>+VLOOKUP(tblSalaries[[#This Row],[Years of Experience]],Categories!$A$14:$B$17,2)</f>
        <v>Under 5 years</v>
      </c>
    </row>
    <row r="1579" spans="2:15" ht="15" customHeight="1" x14ac:dyDescent="0.25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s="8" t="str">
        <f>+VLOOKUP(tblSalaries[[#This Row],[clean Country]],tblCountries[#All],3,FALSE)</f>
        <v>North America</v>
      </c>
      <c r="M1579" t="s">
        <v>9</v>
      </c>
      <c r="N1579">
        <v>20</v>
      </c>
      <c r="O1579" s="8" t="str">
        <f>+VLOOKUP(tblSalaries[[#This Row],[Years of Experience]],Categories!$A$14:$B$17,2)</f>
        <v>Over 20 years</v>
      </c>
    </row>
    <row r="1580" spans="2:15" ht="15" customHeight="1" x14ac:dyDescent="0.25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s="8" t="str">
        <f>+VLOOKUP(tblSalaries[[#This Row],[clean Country]],tblCountries[#All],3,FALSE)</f>
        <v>North America</v>
      </c>
      <c r="M1580" t="s">
        <v>18</v>
      </c>
      <c r="N1580">
        <v>5</v>
      </c>
      <c r="O1580" s="8" t="str">
        <f>+VLOOKUP(tblSalaries[[#This Row],[Years of Experience]],Categories!$A$14:$B$17,2)</f>
        <v>5-10 years</v>
      </c>
    </row>
    <row r="1581" spans="2:15" ht="15" customHeight="1" x14ac:dyDescent="0.25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s="8" t="str">
        <f>+VLOOKUP(tblSalaries[[#This Row],[clean Country]],tblCountries[#All],3,FALSE)</f>
        <v>Europe</v>
      </c>
      <c r="M1581" t="s">
        <v>13</v>
      </c>
      <c r="N1581">
        <v>1</v>
      </c>
      <c r="O1581" s="8" t="str">
        <f>+VLOOKUP(tblSalaries[[#This Row],[Years of Experience]],Categories!$A$14:$B$17,2)</f>
        <v>Under 5 years</v>
      </c>
    </row>
    <row r="1582" spans="2:15" ht="15" customHeight="1" x14ac:dyDescent="0.25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s="8" t="str">
        <f>+VLOOKUP(tblSalaries[[#This Row],[clean Country]],tblCountries[#All],3,FALSE)</f>
        <v>North America</v>
      </c>
      <c r="M1582" t="s">
        <v>18</v>
      </c>
      <c r="N1582">
        <v>1</v>
      </c>
      <c r="O1582" s="8" t="str">
        <f>+VLOOKUP(tblSalaries[[#This Row],[Years of Experience]],Categories!$A$14:$B$17,2)</f>
        <v>Under 5 years</v>
      </c>
    </row>
    <row r="1583" spans="2:15" ht="15" customHeight="1" x14ac:dyDescent="0.25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s="8" t="str">
        <f>+VLOOKUP(tblSalaries[[#This Row],[clean Country]],tblCountries[#All],3,FALSE)</f>
        <v>North America</v>
      </c>
      <c r="M1583" t="s">
        <v>13</v>
      </c>
      <c r="N1583">
        <v>10</v>
      </c>
      <c r="O1583" s="8" t="str">
        <f>+VLOOKUP(tblSalaries[[#This Row],[Years of Experience]],Categories!$A$14:$B$17,2)</f>
        <v>10-20 years</v>
      </c>
    </row>
    <row r="1584" spans="2:15" ht="15" customHeight="1" x14ac:dyDescent="0.25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s="8" t="str">
        <f>+VLOOKUP(tblSalaries[[#This Row],[clean Country]],tblCountries[#All],3,FALSE)</f>
        <v>North America</v>
      </c>
      <c r="M1584" t="s">
        <v>9</v>
      </c>
      <c r="N1584">
        <v>2</v>
      </c>
      <c r="O1584" s="8" t="str">
        <f>+VLOOKUP(tblSalaries[[#This Row],[Years of Experience]],Categories!$A$14:$B$17,2)</f>
        <v>Under 5 years</v>
      </c>
    </row>
    <row r="1585" spans="2:15" ht="15" customHeight="1" x14ac:dyDescent="0.25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s="8" t="str">
        <f>+VLOOKUP(tblSalaries[[#This Row],[clean Country]],tblCountries[#All],3,FALSE)</f>
        <v>North America</v>
      </c>
      <c r="M1585" t="s">
        <v>9</v>
      </c>
      <c r="N1585">
        <v>12</v>
      </c>
      <c r="O1585" s="8" t="str">
        <f>+VLOOKUP(tblSalaries[[#This Row],[Years of Experience]],Categories!$A$14:$B$17,2)</f>
        <v>10-20 years</v>
      </c>
    </row>
    <row r="1586" spans="2:15" ht="15" customHeight="1" x14ac:dyDescent="0.25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s="8" t="str">
        <f>+VLOOKUP(tblSalaries[[#This Row],[clean Country]],tblCountries[#All],3,FALSE)</f>
        <v>North America</v>
      </c>
      <c r="M1586" t="s">
        <v>18</v>
      </c>
      <c r="N1586">
        <v>8</v>
      </c>
      <c r="O1586" s="8" t="str">
        <f>+VLOOKUP(tblSalaries[[#This Row],[Years of Experience]],Categories!$A$14:$B$17,2)</f>
        <v>5-10 years</v>
      </c>
    </row>
    <row r="1587" spans="2:15" ht="15" customHeight="1" x14ac:dyDescent="0.25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s="8" t="str">
        <f>+VLOOKUP(tblSalaries[[#This Row],[clean Country]],tblCountries[#All],3,FALSE)</f>
        <v>Central &amp; South America</v>
      </c>
      <c r="M1587" t="s">
        <v>13</v>
      </c>
      <c r="N1587">
        <v>4</v>
      </c>
      <c r="O1587" s="8" t="str">
        <f>+VLOOKUP(tblSalaries[[#This Row],[Years of Experience]],Categories!$A$14:$B$17,2)</f>
        <v>Under 5 years</v>
      </c>
    </row>
    <row r="1588" spans="2:15" ht="15" customHeight="1" x14ac:dyDescent="0.25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s="8" t="str">
        <f>+VLOOKUP(tblSalaries[[#This Row],[clean Country]],tblCountries[#All],3,FALSE)</f>
        <v>South Asia</v>
      </c>
      <c r="M1588" t="s">
        <v>9</v>
      </c>
      <c r="N1588">
        <v>5</v>
      </c>
      <c r="O1588" s="8" t="str">
        <f>+VLOOKUP(tblSalaries[[#This Row],[Years of Experience]],Categories!$A$14:$B$17,2)</f>
        <v>5-10 years</v>
      </c>
    </row>
    <row r="1589" spans="2:15" ht="15" customHeight="1" x14ac:dyDescent="0.25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s="8" t="str">
        <f>+VLOOKUP(tblSalaries[[#This Row],[clean Country]],tblCountries[#All],3,FALSE)</f>
        <v>South Asia</v>
      </c>
      <c r="M1589" t="s">
        <v>25</v>
      </c>
      <c r="N1589">
        <v>8</v>
      </c>
      <c r="O1589" s="8" t="str">
        <f>+VLOOKUP(tblSalaries[[#This Row],[Years of Experience]],Categories!$A$14:$B$17,2)</f>
        <v>5-10 years</v>
      </c>
    </row>
    <row r="1590" spans="2:15" ht="15" customHeight="1" x14ac:dyDescent="0.25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s="8" t="str">
        <f>+VLOOKUP(tblSalaries[[#This Row],[clean Country]],tblCountries[#All],3,FALSE)</f>
        <v>South Asia</v>
      </c>
      <c r="M1590" t="s">
        <v>9</v>
      </c>
      <c r="N1590">
        <v>1</v>
      </c>
      <c r="O1590" s="8" t="str">
        <f>+VLOOKUP(tblSalaries[[#This Row],[Years of Experience]],Categories!$A$14:$B$17,2)</f>
        <v>Under 5 years</v>
      </c>
    </row>
    <row r="1591" spans="2:15" ht="15" customHeight="1" x14ac:dyDescent="0.25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s="8" t="str">
        <f>+VLOOKUP(tblSalaries[[#This Row],[clean Country]],tblCountries[#All],3,FALSE)</f>
        <v>North America</v>
      </c>
      <c r="M1591" t="s">
        <v>9</v>
      </c>
      <c r="N1591">
        <v>12</v>
      </c>
      <c r="O1591" s="8" t="str">
        <f>+VLOOKUP(tblSalaries[[#This Row],[Years of Experience]],Categories!$A$14:$B$17,2)</f>
        <v>10-20 years</v>
      </c>
    </row>
    <row r="1592" spans="2:15" ht="15" customHeight="1" x14ac:dyDescent="0.25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s="8" t="str">
        <f>+VLOOKUP(tblSalaries[[#This Row],[clean Country]],tblCountries[#All],3,FALSE)</f>
        <v>South Asia</v>
      </c>
      <c r="M1592" t="s">
        <v>25</v>
      </c>
      <c r="N1592">
        <v>2.5</v>
      </c>
      <c r="O1592" s="8" t="str">
        <f>+VLOOKUP(tblSalaries[[#This Row],[Years of Experience]],Categories!$A$14:$B$17,2)</f>
        <v>Under 5 years</v>
      </c>
    </row>
    <row r="1593" spans="2:15" ht="15" customHeight="1" x14ac:dyDescent="0.25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s="8" t="str">
        <f>+VLOOKUP(tblSalaries[[#This Row],[clean Country]],tblCountries[#All],3,FALSE)</f>
        <v>Europe</v>
      </c>
      <c r="M1593" t="s">
        <v>9</v>
      </c>
      <c r="N1593">
        <v>9</v>
      </c>
      <c r="O1593" s="8" t="str">
        <f>+VLOOKUP(tblSalaries[[#This Row],[Years of Experience]],Categories!$A$14:$B$17,2)</f>
        <v>5-10 years</v>
      </c>
    </row>
    <row r="1594" spans="2:15" ht="15" customHeight="1" x14ac:dyDescent="0.25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s="8" t="str">
        <f>+VLOOKUP(tblSalaries[[#This Row],[clean Country]],tblCountries[#All],3,FALSE)</f>
        <v>South Asia</v>
      </c>
      <c r="M1594" t="s">
        <v>25</v>
      </c>
      <c r="N1594">
        <v>2</v>
      </c>
      <c r="O1594" s="8" t="str">
        <f>+VLOOKUP(tblSalaries[[#This Row],[Years of Experience]],Categories!$A$14:$B$17,2)</f>
        <v>Under 5 years</v>
      </c>
    </row>
    <row r="1595" spans="2:15" ht="15" customHeight="1" x14ac:dyDescent="0.25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s="8" t="str">
        <f>+VLOOKUP(tblSalaries[[#This Row],[clean Country]],tblCountries[#All],3,FALSE)</f>
        <v>North America</v>
      </c>
      <c r="M1595" t="s">
        <v>9</v>
      </c>
      <c r="N1595">
        <v>1</v>
      </c>
      <c r="O1595" s="8" t="str">
        <f>+VLOOKUP(tblSalaries[[#This Row],[Years of Experience]],Categories!$A$14:$B$17,2)</f>
        <v>Under 5 years</v>
      </c>
    </row>
    <row r="1596" spans="2:15" ht="15" customHeight="1" x14ac:dyDescent="0.25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s="8" t="str">
        <f>+VLOOKUP(tblSalaries[[#This Row],[clean Country]],tblCountries[#All],3,FALSE)</f>
        <v>South Asia</v>
      </c>
      <c r="M1596" t="s">
        <v>18</v>
      </c>
      <c r="N1596">
        <v>16</v>
      </c>
      <c r="O1596" s="8" t="str">
        <f>+VLOOKUP(tblSalaries[[#This Row],[Years of Experience]],Categories!$A$14:$B$17,2)</f>
        <v>10-20 years</v>
      </c>
    </row>
    <row r="1597" spans="2:15" ht="15" customHeight="1" x14ac:dyDescent="0.25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s="8" t="str">
        <f>+VLOOKUP(tblSalaries[[#This Row],[clean Country]],tblCountries[#All],3,FALSE)</f>
        <v>South Asia</v>
      </c>
      <c r="M1597" t="s">
        <v>9</v>
      </c>
      <c r="N1597">
        <v>5</v>
      </c>
      <c r="O1597" s="8" t="str">
        <f>+VLOOKUP(tblSalaries[[#This Row],[Years of Experience]],Categories!$A$14:$B$17,2)</f>
        <v>5-10 years</v>
      </c>
    </row>
    <row r="1598" spans="2:15" ht="15" customHeight="1" x14ac:dyDescent="0.25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s="8" t="str">
        <f>+VLOOKUP(tblSalaries[[#This Row],[clean Country]],tblCountries[#All],3,FALSE)</f>
        <v>South Asia</v>
      </c>
      <c r="M1598" t="s">
        <v>9</v>
      </c>
      <c r="N1598">
        <v>7</v>
      </c>
      <c r="O1598" s="8" t="str">
        <f>+VLOOKUP(tblSalaries[[#This Row],[Years of Experience]],Categories!$A$14:$B$17,2)</f>
        <v>5-10 years</v>
      </c>
    </row>
    <row r="1599" spans="2:15" ht="15" customHeight="1" x14ac:dyDescent="0.25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s="8" t="str">
        <f>+VLOOKUP(tblSalaries[[#This Row],[clean Country]],tblCountries[#All],3,FALSE)</f>
        <v>Europe</v>
      </c>
      <c r="M1599" t="s">
        <v>9</v>
      </c>
      <c r="N1599">
        <v>5</v>
      </c>
      <c r="O1599" s="8" t="str">
        <f>+VLOOKUP(tblSalaries[[#This Row],[Years of Experience]],Categories!$A$14:$B$17,2)</f>
        <v>5-10 years</v>
      </c>
    </row>
    <row r="1600" spans="2:15" ht="15" customHeight="1" x14ac:dyDescent="0.25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s="8" t="str">
        <f>+VLOOKUP(tblSalaries[[#This Row],[clean Country]],tblCountries[#All],3,FALSE)</f>
        <v>Central Asia &amp; Middle East</v>
      </c>
      <c r="M1600" t="s">
        <v>9</v>
      </c>
      <c r="N1600">
        <v>5</v>
      </c>
      <c r="O1600" s="8" t="str">
        <f>+VLOOKUP(tblSalaries[[#This Row],[Years of Experience]],Categories!$A$14:$B$17,2)</f>
        <v>5-10 years</v>
      </c>
    </row>
    <row r="1601" spans="2:15" ht="15" customHeight="1" x14ac:dyDescent="0.25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s="8" t="str">
        <f>+VLOOKUP(tblSalaries[[#This Row],[clean Country]],tblCountries[#All],3,FALSE)</f>
        <v>South Asia</v>
      </c>
      <c r="M1601" t="s">
        <v>13</v>
      </c>
      <c r="N1601">
        <v>4</v>
      </c>
      <c r="O1601" s="8" t="str">
        <f>+VLOOKUP(tblSalaries[[#This Row],[Years of Experience]],Categories!$A$14:$B$17,2)</f>
        <v>Under 5 years</v>
      </c>
    </row>
    <row r="1602" spans="2:15" ht="15" customHeight="1" x14ac:dyDescent="0.25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s="8" t="str">
        <f>+VLOOKUP(tblSalaries[[#This Row],[clean Country]],tblCountries[#All],3,FALSE)</f>
        <v>Europe</v>
      </c>
      <c r="M1602" t="s">
        <v>25</v>
      </c>
      <c r="N1602">
        <v>7</v>
      </c>
      <c r="O1602" s="8" t="str">
        <f>+VLOOKUP(tblSalaries[[#This Row],[Years of Experience]],Categories!$A$14:$B$17,2)</f>
        <v>5-10 years</v>
      </c>
    </row>
    <row r="1603" spans="2:15" ht="15" customHeight="1" x14ac:dyDescent="0.25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s="8" t="str">
        <f>+VLOOKUP(tblSalaries[[#This Row],[clean Country]],tblCountries[#All],3,FALSE)</f>
        <v>Europe</v>
      </c>
      <c r="M1603" t="s">
        <v>9</v>
      </c>
      <c r="N1603">
        <v>18</v>
      </c>
      <c r="O1603" s="8" t="str">
        <f>+VLOOKUP(tblSalaries[[#This Row],[Years of Experience]],Categories!$A$14:$B$17,2)</f>
        <v>10-20 years</v>
      </c>
    </row>
    <row r="1604" spans="2:15" ht="15" customHeight="1" x14ac:dyDescent="0.25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s="8" t="str">
        <f>+VLOOKUP(tblSalaries[[#This Row],[clean Country]],tblCountries[#All],3,FALSE)</f>
        <v>Oceania</v>
      </c>
      <c r="M1604" t="s">
        <v>18</v>
      </c>
      <c r="N1604">
        <v>10</v>
      </c>
      <c r="O1604" s="8" t="str">
        <f>+VLOOKUP(tblSalaries[[#This Row],[Years of Experience]],Categories!$A$14:$B$17,2)</f>
        <v>10-20 years</v>
      </c>
    </row>
    <row r="1605" spans="2:15" ht="15" customHeight="1" x14ac:dyDescent="0.25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s="8" t="str">
        <f>+VLOOKUP(tblSalaries[[#This Row],[clean Country]],tblCountries[#All],3,FALSE)</f>
        <v>South Asia</v>
      </c>
      <c r="M1605" t="s">
        <v>13</v>
      </c>
      <c r="N1605">
        <v>9</v>
      </c>
      <c r="O1605" s="8" t="str">
        <f>+VLOOKUP(tblSalaries[[#This Row],[Years of Experience]],Categories!$A$14:$B$17,2)</f>
        <v>5-10 years</v>
      </c>
    </row>
    <row r="1606" spans="2:15" ht="15" customHeight="1" x14ac:dyDescent="0.25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s="8" t="str">
        <f>+VLOOKUP(tblSalaries[[#This Row],[clean Country]],tblCountries[#All],3,FALSE)</f>
        <v>South Asia</v>
      </c>
      <c r="M1606" t="s">
        <v>18</v>
      </c>
      <c r="N1606">
        <v>13</v>
      </c>
      <c r="O1606" s="8" t="str">
        <f>+VLOOKUP(tblSalaries[[#This Row],[Years of Experience]],Categories!$A$14:$B$17,2)</f>
        <v>10-20 years</v>
      </c>
    </row>
    <row r="1607" spans="2:15" ht="15" customHeight="1" x14ac:dyDescent="0.25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s="8" t="str">
        <f>+VLOOKUP(tblSalaries[[#This Row],[clean Country]],tblCountries[#All],3,FALSE)</f>
        <v>North America</v>
      </c>
      <c r="M1607" t="s">
        <v>9</v>
      </c>
      <c r="N1607">
        <v>10</v>
      </c>
      <c r="O1607" s="8" t="str">
        <f>+VLOOKUP(tblSalaries[[#This Row],[Years of Experience]],Categories!$A$14:$B$17,2)</f>
        <v>10-20 years</v>
      </c>
    </row>
    <row r="1608" spans="2:15" ht="15" customHeight="1" x14ac:dyDescent="0.25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s="8" t="str">
        <f>+VLOOKUP(tblSalaries[[#This Row],[clean Country]],tblCountries[#All],3,FALSE)</f>
        <v>North America</v>
      </c>
      <c r="M1608" t="s">
        <v>18</v>
      </c>
      <c r="N1608">
        <v>4</v>
      </c>
      <c r="O1608" s="8" t="str">
        <f>+VLOOKUP(tblSalaries[[#This Row],[Years of Experience]],Categories!$A$14:$B$17,2)</f>
        <v>Under 5 years</v>
      </c>
    </row>
    <row r="1609" spans="2:15" ht="15" customHeight="1" x14ac:dyDescent="0.25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s="8" t="str">
        <f>+VLOOKUP(tblSalaries[[#This Row],[clean Country]],tblCountries[#All],3,FALSE)</f>
        <v>North America</v>
      </c>
      <c r="M1609" t="s">
        <v>9</v>
      </c>
      <c r="N1609">
        <v>5</v>
      </c>
      <c r="O1609" s="8" t="str">
        <f>+VLOOKUP(tblSalaries[[#This Row],[Years of Experience]],Categories!$A$14:$B$17,2)</f>
        <v>5-10 years</v>
      </c>
    </row>
    <row r="1610" spans="2:15" ht="15" customHeight="1" x14ac:dyDescent="0.25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s="8" t="str">
        <f>+VLOOKUP(tblSalaries[[#This Row],[clean Country]],tblCountries[#All],3,FALSE)</f>
        <v>South Asia</v>
      </c>
      <c r="M1610" t="s">
        <v>18</v>
      </c>
      <c r="N1610">
        <v>3</v>
      </c>
      <c r="O1610" s="8" t="str">
        <f>+VLOOKUP(tblSalaries[[#This Row],[Years of Experience]],Categories!$A$14:$B$17,2)</f>
        <v>Under 5 years</v>
      </c>
    </row>
    <row r="1611" spans="2:15" ht="15" customHeight="1" x14ac:dyDescent="0.25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s="8" t="str">
        <f>+VLOOKUP(tblSalaries[[#This Row],[clean Country]],tblCountries[#All],3,FALSE)</f>
        <v>South Asia</v>
      </c>
      <c r="M1611" t="s">
        <v>9</v>
      </c>
      <c r="N1611">
        <v>5</v>
      </c>
      <c r="O1611" s="8" t="str">
        <f>+VLOOKUP(tblSalaries[[#This Row],[Years of Experience]],Categories!$A$14:$B$17,2)</f>
        <v>5-10 years</v>
      </c>
    </row>
    <row r="1612" spans="2:15" ht="15" customHeight="1" x14ac:dyDescent="0.25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s="8" t="str">
        <f>+VLOOKUP(tblSalaries[[#This Row],[clean Country]],tblCountries[#All],3,FALSE)</f>
        <v>South Asia</v>
      </c>
      <c r="M1612" t="s">
        <v>13</v>
      </c>
      <c r="N1612">
        <v>4</v>
      </c>
      <c r="O1612" s="8" t="str">
        <f>+VLOOKUP(tblSalaries[[#This Row],[Years of Experience]],Categories!$A$14:$B$17,2)</f>
        <v>Under 5 years</v>
      </c>
    </row>
    <row r="1613" spans="2:15" ht="15" customHeight="1" x14ac:dyDescent="0.25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s="8" t="str">
        <f>+VLOOKUP(tblSalaries[[#This Row],[clean Country]],tblCountries[#All],3,FALSE)</f>
        <v>South Asia</v>
      </c>
      <c r="M1613" t="s">
        <v>13</v>
      </c>
      <c r="N1613">
        <v>3</v>
      </c>
      <c r="O1613" s="8" t="str">
        <f>+VLOOKUP(tblSalaries[[#This Row],[Years of Experience]],Categories!$A$14:$B$17,2)</f>
        <v>Under 5 years</v>
      </c>
    </row>
    <row r="1614" spans="2:15" ht="15" customHeight="1" x14ac:dyDescent="0.25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s="8" t="str">
        <f>+VLOOKUP(tblSalaries[[#This Row],[clean Country]],tblCountries[#All],3,FALSE)</f>
        <v>South Asia</v>
      </c>
      <c r="M1614" t="s">
        <v>18</v>
      </c>
      <c r="N1614">
        <v>4</v>
      </c>
      <c r="O1614" s="8" t="str">
        <f>+VLOOKUP(tblSalaries[[#This Row],[Years of Experience]],Categories!$A$14:$B$17,2)</f>
        <v>Under 5 years</v>
      </c>
    </row>
    <row r="1615" spans="2:15" ht="15" customHeight="1" x14ac:dyDescent="0.25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s="8" t="str">
        <f>+VLOOKUP(tblSalaries[[#This Row],[clean Country]],tblCountries[#All],3,FALSE)</f>
        <v>South Asia</v>
      </c>
      <c r="M1615" t="s">
        <v>13</v>
      </c>
      <c r="N1615">
        <v>3</v>
      </c>
      <c r="O1615" s="8" t="str">
        <f>+VLOOKUP(tblSalaries[[#This Row],[Years of Experience]],Categories!$A$14:$B$17,2)</f>
        <v>Under 5 years</v>
      </c>
    </row>
    <row r="1616" spans="2:15" ht="15" customHeight="1" x14ac:dyDescent="0.25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s="8" t="str">
        <f>+VLOOKUP(tblSalaries[[#This Row],[clean Country]],tblCountries[#All],3,FALSE)</f>
        <v>South Asia</v>
      </c>
      <c r="M1616" t="s">
        <v>9</v>
      </c>
      <c r="N1616">
        <v>5</v>
      </c>
      <c r="O1616" s="8" t="str">
        <f>+VLOOKUP(tblSalaries[[#This Row],[Years of Experience]],Categories!$A$14:$B$17,2)</f>
        <v>5-10 years</v>
      </c>
    </row>
    <row r="1617" spans="2:15" ht="15" customHeight="1" x14ac:dyDescent="0.25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s="8" t="str">
        <f>+VLOOKUP(tblSalaries[[#This Row],[clean Country]],tblCountries[#All],3,FALSE)</f>
        <v>South Asia</v>
      </c>
      <c r="M1617" t="s">
        <v>25</v>
      </c>
      <c r="N1617">
        <v>3</v>
      </c>
      <c r="O1617" s="8" t="str">
        <f>+VLOOKUP(tblSalaries[[#This Row],[Years of Experience]],Categories!$A$14:$B$17,2)</f>
        <v>Under 5 years</v>
      </c>
    </row>
    <row r="1618" spans="2:15" ht="15" customHeight="1" x14ac:dyDescent="0.25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s="8" t="str">
        <f>+VLOOKUP(tblSalaries[[#This Row],[clean Country]],tblCountries[#All],3,FALSE)</f>
        <v>South Asia</v>
      </c>
      <c r="M1618" t="s">
        <v>13</v>
      </c>
      <c r="N1618">
        <v>1</v>
      </c>
      <c r="O1618" s="8" t="str">
        <f>+VLOOKUP(tblSalaries[[#This Row],[Years of Experience]],Categories!$A$14:$B$17,2)</f>
        <v>Under 5 years</v>
      </c>
    </row>
    <row r="1619" spans="2:15" ht="15" customHeight="1" x14ac:dyDescent="0.25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s="8" t="str">
        <f>+VLOOKUP(tblSalaries[[#This Row],[clean Country]],tblCountries[#All],3,FALSE)</f>
        <v>North America</v>
      </c>
      <c r="M1619" t="s">
        <v>9</v>
      </c>
      <c r="N1619">
        <v>9</v>
      </c>
      <c r="O1619" s="8" t="str">
        <f>+VLOOKUP(tblSalaries[[#This Row],[Years of Experience]],Categories!$A$14:$B$17,2)</f>
        <v>5-10 years</v>
      </c>
    </row>
    <row r="1620" spans="2:15" ht="15" customHeight="1" x14ac:dyDescent="0.25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s="8" t="str">
        <f>+VLOOKUP(tblSalaries[[#This Row],[clean Country]],tblCountries[#All],3,FALSE)</f>
        <v>North America</v>
      </c>
      <c r="M1620" t="s">
        <v>25</v>
      </c>
      <c r="N1620">
        <v>14</v>
      </c>
      <c r="O1620" s="8" t="str">
        <f>+VLOOKUP(tblSalaries[[#This Row],[Years of Experience]],Categories!$A$14:$B$17,2)</f>
        <v>10-20 years</v>
      </c>
    </row>
    <row r="1621" spans="2:15" ht="15" customHeight="1" x14ac:dyDescent="0.25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s="8" t="str">
        <f>+VLOOKUP(tblSalaries[[#This Row],[clean Country]],tblCountries[#All],3,FALSE)</f>
        <v>North America</v>
      </c>
      <c r="M1621" t="s">
        <v>9</v>
      </c>
      <c r="N1621">
        <v>15</v>
      </c>
      <c r="O1621" s="8" t="str">
        <f>+VLOOKUP(tblSalaries[[#This Row],[Years of Experience]],Categories!$A$14:$B$17,2)</f>
        <v>10-20 years</v>
      </c>
    </row>
    <row r="1622" spans="2:15" ht="15" customHeight="1" x14ac:dyDescent="0.25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s="8" t="str">
        <f>+VLOOKUP(tblSalaries[[#This Row],[clean Country]],tblCountries[#All],3,FALSE)</f>
        <v>South Asia</v>
      </c>
      <c r="M1622" t="s">
        <v>13</v>
      </c>
      <c r="N1622">
        <v>2</v>
      </c>
      <c r="O1622" s="8" t="str">
        <f>+VLOOKUP(tblSalaries[[#This Row],[Years of Experience]],Categories!$A$14:$B$17,2)</f>
        <v>Under 5 years</v>
      </c>
    </row>
    <row r="1623" spans="2:15" ht="15" customHeight="1" x14ac:dyDescent="0.25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s="8" t="str">
        <f>+VLOOKUP(tblSalaries[[#This Row],[clean Country]],tblCountries[#All],3,FALSE)</f>
        <v>South Asia</v>
      </c>
      <c r="M1623" t="s">
        <v>9</v>
      </c>
      <c r="N1623">
        <v>8</v>
      </c>
      <c r="O1623" s="8" t="str">
        <f>+VLOOKUP(tblSalaries[[#This Row],[Years of Experience]],Categories!$A$14:$B$17,2)</f>
        <v>5-10 years</v>
      </c>
    </row>
    <row r="1624" spans="2:15" ht="15" customHeight="1" x14ac:dyDescent="0.25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s="8" t="str">
        <f>+VLOOKUP(tblSalaries[[#This Row],[clean Country]],tblCountries[#All],3,FALSE)</f>
        <v>Oceania</v>
      </c>
      <c r="M1624" t="s">
        <v>9</v>
      </c>
      <c r="N1624">
        <v>6</v>
      </c>
      <c r="O1624" s="8" t="str">
        <f>+VLOOKUP(tblSalaries[[#This Row],[Years of Experience]],Categories!$A$14:$B$17,2)</f>
        <v>5-10 years</v>
      </c>
    </row>
    <row r="1625" spans="2:15" ht="15" customHeight="1" x14ac:dyDescent="0.25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s="8" t="str">
        <f>+VLOOKUP(tblSalaries[[#This Row],[clean Country]],tblCountries[#All],3,FALSE)</f>
        <v>South Asia</v>
      </c>
      <c r="M1625" t="s">
        <v>18</v>
      </c>
      <c r="N1625">
        <v>15</v>
      </c>
      <c r="O1625" s="8" t="str">
        <f>+VLOOKUP(tblSalaries[[#This Row],[Years of Experience]],Categories!$A$14:$B$17,2)</f>
        <v>10-20 years</v>
      </c>
    </row>
    <row r="1626" spans="2:15" ht="15" customHeight="1" x14ac:dyDescent="0.25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s="8" t="str">
        <f>+VLOOKUP(tblSalaries[[#This Row],[clean Country]],tblCountries[#All],3,FALSE)</f>
        <v>South Asia</v>
      </c>
      <c r="M1626" t="s">
        <v>13</v>
      </c>
      <c r="N1626">
        <v>20</v>
      </c>
      <c r="O1626" s="8" t="str">
        <f>+VLOOKUP(tblSalaries[[#This Row],[Years of Experience]],Categories!$A$14:$B$17,2)</f>
        <v>Over 20 years</v>
      </c>
    </row>
    <row r="1627" spans="2:15" ht="15" customHeight="1" x14ac:dyDescent="0.25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s="8" t="str">
        <f>+VLOOKUP(tblSalaries[[#This Row],[clean Country]],tblCountries[#All],3,FALSE)</f>
        <v>Europe</v>
      </c>
      <c r="M1627" t="s">
        <v>9</v>
      </c>
      <c r="N1627">
        <v>23</v>
      </c>
      <c r="O1627" s="8" t="str">
        <f>+VLOOKUP(tblSalaries[[#This Row],[Years of Experience]],Categories!$A$14:$B$17,2)</f>
        <v>Over 20 years</v>
      </c>
    </row>
    <row r="1628" spans="2:15" ht="15" customHeight="1" x14ac:dyDescent="0.25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s="8" t="str">
        <f>+VLOOKUP(tblSalaries[[#This Row],[clean Country]],tblCountries[#All],3,FALSE)</f>
        <v>South Asia</v>
      </c>
      <c r="M1628" t="s">
        <v>9</v>
      </c>
      <c r="N1628">
        <v>2.5</v>
      </c>
      <c r="O1628" s="8" t="str">
        <f>+VLOOKUP(tblSalaries[[#This Row],[Years of Experience]],Categories!$A$14:$B$17,2)</f>
        <v>Under 5 years</v>
      </c>
    </row>
    <row r="1629" spans="2:15" ht="15" customHeight="1" x14ac:dyDescent="0.25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s="8" t="str">
        <f>+VLOOKUP(tblSalaries[[#This Row],[clean Country]],tblCountries[#All],3,FALSE)</f>
        <v>Europe</v>
      </c>
      <c r="M1629" t="s">
        <v>9</v>
      </c>
      <c r="N1629">
        <v>17</v>
      </c>
      <c r="O1629" s="8" t="str">
        <f>+VLOOKUP(tblSalaries[[#This Row],[Years of Experience]],Categories!$A$14:$B$17,2)</f>
        <v>10-20 years</v>
      </c>
    </row>
    <row r="1630" spans="2:15" ht="15" customHeight="1" x14ac:dyDescent="0.25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s="8" t="str">
        <f>+VLOOKUP(tblSalaries[[#This Row],[clean Country]],tblCountries[#All],3,FALSE)</f>
        <v>Central Asia &amp; Middle East</v>
      </c>
      <c r="M1630" t="s">
        <v>13</v>
      </c>
      <c r="N1630">
        <v>11</v>
      </c>
      <c r="O1630" s="8" t="str">
        <f>+VLOOKUP(tblSalaries[[#This Row],[Years of Experience]],Categories!$A$14:$B$17,2)</f>
        <v>10-20 years</v>
      </c>
    </row>
    <row r="1631" spans="2:15" ht="15" customHeight="1" x14ac:dyDescent="0.25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s="8" t="str">
        <f>+VLOOKUP(tblSalaries[[#This Row],[clean Country]],tblCountries[#All],3,FALSE)</f>
        <v>North America</v>
      </c>
      <c r="M1631" t="s">
        <v>13</v>
      </c>
      <c r="N1631">
        <v>1</v>
      </c>
      <c r="O1631" s="8" t="str">
        <f>+VLOOKUP(tblSalaries[[#This Row],[Years of Experience]],Categories!$A$14:$B$17,2)</f>
        <v>Under 5 years</v>
      </c>
    </row>
    <row r="1632" spans="2:15" ht="15" customHeight="1" x14ac:dyDescent="0.25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s="8" t="str">
        <f>+VLOOKUP(tblSalaries[[#This Row],[clean Country]],tblCountries[#All],3,FALSE)</f>
        <v>Europe</v>
      </c>
      <c r="M1632" t="s">
        <v>13</v>
      </c>
      <c r="N1632">
        <v>6</v>
      </c>
      <c r="O1632" s="8" t="str">
        <f>+VLOOKUP(tblSalaries[[#This Row],[Years of Experience]],Categories!$A$14:$B$17,2)</f>
        <v>5-10 years</v>
      </c>
    </row>
    <row r="1633" spans="2:15" ht="15" customHeight="1" x14ac:dyDescent="0.25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s="8" t="str">
        <f>+VLOOKUP(tblSalaries[[#This Row],[clean Country]],tblCountries[#All],3,FALSE)</f>
        <v>North America</v>
      </c>
      <c r="M1633" t="s">
        <v>18</v>
      </c>
      <c r="N1633">
        <v>12</v>
      </c>
      <c r="O1633" s="8" t="str">
        <f>+VLOOKUP(tblSalaries[[#This Row],[Years of Experience]],Categories!$A$14:$B$17,2)</f>
        <v>10-20 years</v>
      </c>
    </row>
    <row r="1634" spans="2:15" ht="15" customHeight="1" x14ac:dyDescent="0.25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s="8" t="str">
        <f>+VLOOKUP(tblSalaries[[#This Row],[clean Country]],tblCountries[#All],3,FALSE)</f>
        <v>North America</v>
      </c>
      <c r="M1634" t="s">
        <v>13</v>
      </c>
      <c r="N1634">
        <v>10</v>
      </c>
      <c r="O1634" s="8" t="str">
        <f>+VLOOKUP(tblSalaries[[#This Row],[Years of Experience]],Categories!$A$14:$B$17,2)</f>
        <v>10-20 years</v>
      </c>
    </row>
    <row r="1635" spans="2:15" ht="15" customHeight="1" x14ac:dyDescent="0.25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s="8" t="str">
        <f>+VLOOKUP(tblSalaries[[#This Row],[clean Country]],tblCountries[#All],3,FALSE)</f>
        <v>Africa</v>
      </c>
      <c r="M1635" t="s">
        <v>9</v>
      </c>
      <c r="N1635">
        <v>8</v>
      </c>
      <c r="O1635" s="8" t="str">
        <f>+VLOOKUP(tblSalaries[[#This Row],[Years of Experience]],Categories!$A$14:$B$17,2)</f>
        <v>5-10 years</v>
      </c>
    </row>
    <row r="1636" spans="2:15" ht="15" customHeight="1" x14ac:dyDescent="0.25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s="8" t="str">
        <f>+VLOOKUP(tblSalaries[[#This Row],[clean Country]],tblCountries[#All],3,FALSE)</f>
        <v>Europe</v>
      </c>
      <c r="M1636" t="s">
        <v>25</v>
      </c>
      <c r="N1636">
        <v>12</v>
      </c>
      <c r="O1636" s="8" t="str">
        <f>+VLOOKUP(tblSalaries[[#This Row],[Years of Experience]],Categories!$A$14:$B$17,2)</f>
        <v>10-20 years</v>
      </c>
    </row>
    <row r="1637" spans="2:15" ht="15" customHeight="1" x14ac:dyDescent="0.25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s="8" t="str">
        <f>+VLOOKUP(tblSalaries[[#This Row],[clean Country]],tblCountries[#All],3,FALSE)</f>
        <v>North America</v>
      </c>
      <c r="M1637" t="s">
        <v>18</v>
      </c>
      <c r="N1637">
        <v>3</v>
      </c>
      <c r="O1637" s="8" t="str">
        <f>+VLOOKUP(tblSalaries[[#This Row],[Years of Experience]],Categories!$A$14:$B$17,2)</f>
        <v>Under 5 years</v>
      </c>
    </row>
    <row r="1638" spans="2:15" ht="15" customHeight="1" x14ac:dyDescent="0.25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s="8" t="str">
        <f>+VLOOKUP(tblSalaries[[#This Row],[clean Country]],tblCountries[#All],3,FALSE)</f>
        <v>North America</v>
      </c>
      <c r="M1638" t="s">
        <v>25</v>
      </c>
      <c r="N1638">
        <v>3</v>
      </c>
      <c r="O1638" s="8" t="str">
        <f>+VLOOKUP(tblSalaries[[#This Row],[Years of Experience]],Categories!$A$14:$B$17,2)</f>
        <v>Under 5 years</v>
      </c>
    </row>
    <row r="1639" spans="2:15" ht="15" customHeight="1" x14ac:dyDescent="0.25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s="8" t="str">
        <f>+VLOOKUP(tblSalaries[[#This Row],[clean Country]],tblCountries[#All],3,FALSE)</f>
        <v>North America</v>
      </c>
      <c r="M1639" t="s">
        <v>9</v>
      </c>
      <c r="N1639">
        <v>15</v>
      </c>
      <c r="O1639" s="8" t="str">
        <f>+VLOOKUP(tblSalaries[[#This Row],[Years of Experience]],Categories!$A$14:$B$17,2)</f>
        <v>10-20 years</v>
      </c>
    </row>
    <row r="1640" spans="2:15" ht="15" customHeight="1" x14ac:dyDescent="0.25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s="8" t="str">
        <f>+VLOOKUP(tblSalaries[[#This Row],[clean Country]],tblCountries[#All],3,FALSE)</f>
        <v>North America</v>
      </c>
      <c r="M1640" t="s">
        <v>9</v>
      </c>
      <c r="N1640">
        <v>10</v>
      </c>
      <c r="O1640" s="8" t="str">
        <f>+VLOOKUP(tblSalaries[[#This Row],[Years of Experience]],Categories!$A$14:$B$17,2)</f>
        <v>10-20 years</v>
      </c>
    </row>
    <row r="1641" spans="2:15" ht="15" customHeight="1" x14ac:dyDescent="0.25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s="8" t="str">
        <f>+VLOOKUP(tblSalaries[[#This Row],[clean Country]],tblCountries[#All],3,FALSE)</f>
        <v>Europe</v>
      </c>
      <c r="M1641" t="s">
        <v>25</v>
      </c>
      <c r="N1641">
        <v>5</v>
      </c>
      <c r="O1641" s="8" t="str">
        <f>+VLOOKUP(tblSalaries[[#This Row],[Years of Experience]],Categories!$A$14:$B$17,2)</f>
        <v>5-10 years</v>
      </c>
    </row>
    <row r="1642" spans="2:15" ht="15" customHeight="1" x14ac:dyDescent="0.25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s="8" t="str">
        <f>+VLOOKUP(tblSalaries[[#This Row],[clean Country]],tblCountries[#All],3,FALSE)</f>
        <v>Central &amp; South America</v>
      </c>
      <c r="M1642" t="s">
        <v>13</v>
      </c>
      <c r="N1642">
        <v>8</v>
      </c>
      <c r="O1642" s="8" t="str">
        <f>+VLOOKUP(tblSalaries[[#This Row],[Years of Experience]],Categories!$A$14:$B$17,2)</f>
        <v>5-10 years</v>
      </c>
    </row>
    <row r="1643" spans="2:15" ht="15" customHeight="1" x14ac:dyDescent="0.25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s="8" t="str">
        <f>+VLOOKUP(tblSalaries[[#This Row],[clean Country]],tblCountries[#All],3,FALSE)</f>
        <v>North America</v>
      </c>
      <c r="M1643" t="s">
        <v>18</v>
      </c>
      <c r="N1643">
        <v>2</v>
      </c>
      <c r="O1643" s="8" t="str">
        <f>+VLOOKUP(tblSalaries[[#This Row],[Years of Experience]],Categories!$A$14:$B$17,2)</f>
        <v>Under 5 years</v>
      </c>
    </row>
    <row r="1644" spans="2:15" ht="15" customHeight="1" x14ac:dyDescent="0.25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s="8" t="str">
        <f>+VLOOKUP(tblSalaries[[#This Row],[clean Country]],tblCountries[#All],3,FALSE)</f>
        <v>North America</v>
      </c>
      <c r="M1644" t="s">
        <v>18</v>
      </c>
      <c r="N1644">
        <v>1</v>
      </c>
      <c r="O1644" s="8" t="str">
        <f>+VLOOKUP(tblSalaries[[#This Row],[Years of Experience]],Categories!$A$14:$B$17,2)</f>
        <v>Under 5 years</v>
      </c>
    </row>
    <row r="1645" spans="2:15" ht="15" customHeight="1" x14ac:dyDescent="0.25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s="8" t="str">
        <f>+VLOOKUP(tblSalaries[[#This Row],[clean Country]],tblCountries[#All],3,FALSE)</f>
        <v>North America</v>
      </c>
      <c r="M1645" t="s">
        <v>9</v>
      </c>
      <c r="N1645">
        <v>6</v>
      </c>
      <c r="O1645" s="8" t="str">
        <f>+VLOOKUP(tblSalaries[[#This Row],[Years of Experience]],Categories!$A$14:$B$17,2)</f>
        <v>5-10 years</v>
      </c>
    </row>
    <row r="1646" spans="2:15" ht="15" customHeight="1" x14ac:dyDescent="0.25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s="8" t="str">
        <f>+VLOOKUP(tblSalaries[[#This Row],[clean Country]],tblCountries[#All],3,FALSE)</f>
        <v>Europe</v>
      </c>
      <c r="M1646" t="s">
        <v>18</v>
      </c>
      <c r="N1646">
        <v>25</v>
      </c>
      <c r="O1646" s="8" t="str">
        <f>+VLOOKUP(tblSalaries[[#This Row],[Years of Experience]],Categories!$A$14:$B$17,2)</f>
        <v>Over 20 years</v>
      </c>
    </row>
    <row r="1647" spans="2:15" ht="15" customHeight="1" x14ac:dyDescent="0.25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s="8" t="str">
        <f>+VLOOKUP(tblSalaries[[#This Row],[clean Country]],tblCountries[#All],3,FALSE)</f>
        <v>South Asia</v>
      </c>
      <c r="M1647" t="s">
        <v>9</v>
      </c>
      <c r="N1647">
        <v>5</v>
      </c>
      <c r="O1647" s="8" t="str">
        <f>+VLOOKUP(tblSalaries[[#This Row],[Years of Experience]],Categories!$A$14:$B$17,2)</f>
        <v>5-10 years</v>
      </c>
    </row>
    <row r="1648" spans="2:15" ht="15" customHeight="1" x14ac:dyDescent="0.25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s="8" t="str">
        <f>+VLOOKUP(tblSalaries[[#This Row],[clean Country]],tblCountries[#All],3,FALSE)</f>
        <v>Oceania</v>
      </c>
      <c r="M1648" t="s">
        <v>9</v>
      </c>
      <c r="N1648">
        <v>6</v>
      </c>
      <c r="O1648" s="8" t="str">
        <f>+VLOOKUP(tblSalaries[[#This Row],[Years of Experience]],Categories!$A$14:$B$17,2)</f>
        <v>5-10 years</v>
      </c>
    </row>
    <row r="1649" spans="2:15" ht="15" customHeight="1" x14ac:dyDescent="0.25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s="8" t="str">
        <f>+VLOOKUP(tblSalaries[[#This Row],[clean Country]],tblCountries[#All],3,FALSE)</f>
        <v>Oceania</v>
      </c>
      <c r="M1649" t="s">
        <v>13</v>
      </c>
      <c r="N1649">
        <v>6</v>
      </c>
      <c r="O1649" s="8" t="str">
        <f>+VLOOKUP(tblSalaries[[#This Row],[Years of Experience]],Categories!$A$14:$B$17,2)</f>
        <v>5-10 years</v>
      </c>
    </row>
    <row r="1650" spans="2:15" ht="15" customHeight="1" x14ac:dyDescent="0.25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s="8" t="str">
        <f>+VLOOKUP(tblSalaries[[#This Row],[clean Country]],tblCountries[#All],3,FALSE)</f>
        <v>South Asia</v>
      </c>
      <c r="M1650" t="s">
        <v>13</v>
      </c>
      <c r="N1650">
        <v>4</v>
      </c>
      <c r="O1650" s="8" t="str">
        <f>+VLOOKUP(tblSalaries[[#This Row],[Years of Experience]],Categories!$A$14:$B$17,2)</f>
        <v>Under 5 years</v>
      </c>
    </row>
    <row r="1651" spans="2:15" ht="15" customHeight="1" x14ac:dyDescent="0.25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s="8" t="str">
        <f>+VLOOKUP(tblSalaries[[#This Row],[clean Country]],tblCountries[#All],3,FALSE)</f>
        <v>South Asia</v>
      </c>
      <c r="M1651" t="s">
        <v>25</v>
      </c>
      <c r="N1651">
        <v>16</v>
      </c>
      <c r="O1651" s="8" t="str">
        <f>+VLOOKUP(tblSalaries[[#This Row],[Years of Experience]],Categories!$A$14:$B$17,2)</f>
        <v>10-20 years</v>
      </c>
    </row>
    <row r="1652" spans="2:15" ht="15" customHeight="1" x14ac:dyDescent="0.25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s="8" t="str">
        <f>+VLOOKUP(tblSalaries[[#This Row],[clean Country]],tblCountries[#All],3,FALSE)</f>
        <v>North America</v>
      </c>
      <c r="M1652" t="s">
        <v>18</v>
      </c>
      <c r="N1652">
        <v>12</v>
      </c>
      <c r="O1652" s="8" t="str">
        <f>+VLOOKUP(tblSalaries[[#This Row],[Years of Experience]],Categories!$A$14:$B$17,2)</f>
        <v>10-20 years</v>
      </c>
    </row>
    <row r="1653" spans="2:15" ht="15" customHeight="1" x14ac:dyDescent="0.25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s="8" t="str">
        <f>+VLOOKUP(tblSalaries[[#This Row],[clean Country]],tblCountries[#All],3,FALSE)</f>
        <v>Europe</v>
      </c>
      <c r="M1653" t="s">
        <v>9</v>
      </c>
      <c r="N1653">
        <v>5</v>
      </c>
      <c r="O1653" s="8" t="str">
        <f>+VLOOKUP(tblSalaries[[#This Row],[Years of Experience]],Categories!$A$14:$B$17,2)</f>
        <v>5-10 years</v>
      </c>
    </row>
    <row r="1654" spans="2:15" ht="15" customHeight="1" x14ac:dyDescent="0.25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s="8" t="str">
        <f>+VLOOKUP(tblSalaries[[#This Row],[clean Country]],tblCountries[#All],3,FALSE)</f>
        <v>Europe</v>
      </c>
      <c r="M1654" t="s">
        <v>13</v>
      </c>
      <c r="N1654">
        <v>5</v>
      </c>
      <c r="O1654" s="8" t="str">
        <f>+VLOOKUP(tblSalaries[[#This Row],[Years of Experience]],Categories!$A$14:$B$17,2)</f>
        <v>5-10 years</v>
      </c>
    </row>
    <row r="1655" spans="2:15" ht="15" customHeight="1" x14ac:dyDescent="0.25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s="8" t="str">
        <f>+VLOOKUP(tblSalaries[[#This Row],[clean Country]],tblCountries[#All],3,FALSE)</f>
        <v>Europe</v>
      </c>
      <c r="M1655" t="s">
        <v>9</v>
      </c>
      <c r="N1655">
        <v>6</v>
      </c>
      <c r="O1655" s="8" t="str">
        <f>+VLOOKUP(tblSalaries[[#This Row],[Years of Experience]],Categories!$A$14:$B$17,2)</f>
        <v>5-10 years</v>
      </c>
    </row>
    <row r="1656" spans="2:15" ht="15" customHeight="1" x14ac:dyDescent="0.25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s="8" t="str">
        <f>+VLOOKUP(tblSalaries[[#This Row],[clean Country]],tblCountries[#All],3,FALSE)</f>
        <v>North America</v>
      </c>
      <c r="M1656" t="s">
        <v>18</v>
      </c>
      <c r="N1656">
        <v>8</v>
      </c>
      <c r="O1656" s="8" t="str">
        <f>+VLOOKUP(tblSalaries[[#This Row],[Years of Experience]],Categories!$A$14:$B$17,2)</f>
        <v>5-10 years</v>
      </c>
    </row>
    <row r="1657" spans="2:15" ht="15" customHeight="1" x14ac:dyDescent="0.25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s="8" t="str">
        <f>+VLOOKUP(tblSalaries[[#This Row],[clean Country]],tblCountries[#All],3,FALSE)</f>
        <v>Europe</v>
      </c>
      <c r="M1657" t="s">
        <v>13</v>
      </c>
      <c r="N1657">
        <v>5</v>
      </c>
      <c r="O1657" s="8" t="str">
        <f>+VLOOKUP(tblSalaries[[#This Row],[Years of Experience]],Categories!$A$14:$B$17,2)</f>
        <v>5-10 years</v>
      </c>
    </row>
    <row r="1658" spans="2:15" ht="15" customHeight="1" x14ac:dyDescent="0.25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s="8" t="str">
        <f>+VLOOKUP(tblSalaries[[#This Row],[clean Country]],tblCountries[#All],3,FALSE)</f>
        <v>North America</v>
      </c>
      <c r="M1658" t="s">
        <v>9</v>
      </c>
      <c r="N1658">
        <v>12</v>
      </c>
      <c r="O1658" s="8" t="str">
        <f>+VLOOKUP(tblSalaries[[#This Row],[Years of Experience]],Categories!$A$14:$B$17,2)</f>
        <v>10-20 years</v>
      </c>
    </row>
    <row r="1659" spans="2:15" ht="15" customHeight="1" x14ac:dyDescent="0.25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s="8" t="str">
        <f>+VLOOKUP(tblSalaries[[#This Row],[clean Country]],tblCountries[#All],3,FALSE)</f>
        <v>Europe</v>
      </c>
      <c r="M1659" t="s">
        <v>9</v>
      </c>
      <c r="N1659">
        <v>10</v>
      </c>
      <c r="O1659" s="8" t="str">
        <f>+VLOOKUP(tblSalaries[[#This Row],[Years of Experience]],Categories!$A$14:$B$17,2)</f>
        <v>10-20 years</v>
      </c>
    </row>
    <row r="1660" spans="2:15" ht="15" customHeight="1" x14ac:dyDescent="0.25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s="8" t="str">
        <f>+VLOOKUP(tblSalaries[[#This Row],[clean Country]],tblCountries[#All],3,FALSE)</f>
        <v>North America</v>
      </c>
      <c r="M1660" t="s">
        <v>9</v>
      </c>
      <c r="N1660">
        <v>8</v>
      </c>
      <c r="O1660" s="8" t="str">
        <f>+VLOOKUP(tblSalaries[[#This Row],[Years of Experience]],Categories!$A$14:$B$17,2)</f>
        <v>5-10 years</v>
      </c>
    </row>
    <row r="1661" spans="2:15" ht="15" customHeight="1" x14ac:dyDescent="0.25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s="8" t="str">
        <f>+VLOOKUP(tblSalaries[[#This Row],[clean Country]],tblCountries[#All],3,FALSE)</f>
        <v>North America</v>
      </c>
      <c r="M1661" t="s">
        <v>18</v>
      </c>
      <c r="N1661">
        <v>3</v>
      </c>
      <c r="O1661" s="8" t="str">
        <f>+VLOOKUP(tblSalaries[[#This Row],[Years of Experience]],Categories!$A$14:$B$17,2)</f>
        <v>Under 5 years</v>
      </c>
    </row>
    <row r="1662" spans="2:15" ht="15" customHeight="1" x14ac:dyDescent="0.25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s="8" t="str">
        <f>+VLOOKUP(tblSalaries[[#This Row],[clean Country]],tblCountries[#All],3,FALSE)</f>
        <v>North America</v>
      </c>
      <c r="M1662" t="s">
        <v>9</v>
      </c>
      <c r="N1662">
        <v>9</v>
      </c>
      <c r="O1662" s="8" t="str">
        <f>+VLOOKUP(tblSalaries[[#This Row],[Years of Experience]],Categories!$A$14:$B$17,2)</f>
        <v>5-10 years</v>
      </c>
    </row>
    <row r="1663" spans="2:15" ht="15" customHeight="1" x14ac:dyDescent="0.25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s="8" t="str">
        <f>+VLOOKUP(tblSalaries[[#This Row],[clean Country]],tblCountries[#All],3,FALSE)</f>
        <v>Europe</v>
      </c>
      <c r="M1663" t="s">
        <v>18</v>
      </c>
      <c r="N1663">
        <v>3</v>
      </c>
      <c r="O1663" s="8" t="str">
        <f>+VLOOKUP(tblSalaries[[#This Row],[Years of Experience]],Categories!$A$14:$B$17,2)</f>
        <v>Under 5 years</v>
      </c>
    </row>
    <row r="1664" spans="2:15" ht="15" customHeight="1" x14ac:dyDescent="0.25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s="8" t="str">
        <f>+VLOOKUP(tblSalaries[[#This Row],[clean Country]],tblCountries[#All],3,FALSE)</f>
        <v>Europe</v>
      </c>
      <c r="M1664" t="s">
        <v>9</v>
      </c>
      <c r="N1664">
        <v>8</v>
      </c>
      <c r="O1664" s="8" t="str">
        <f>+VLOOKUP(tblSalaries[[#This Row],[Years of Experience]],Categories!$A$14:$B$17,2)</f>
        <v>5-10 years</v>
      </c>
    </row>
    <row r="1665" spans="2:15" ht="15" customHeight="1" x14ac:dyDescent="0.25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s="8" t="str">
        <f>+VLOOKUP(tblSalaries[[#This Row],[clean Country]],tblCountries[#All],3,FALSE)</f>
        <v>North America</v>
      </c>
      <c r="M1665" t="s">
        <v>18</v>
      </c>
      <c r="N1665">
        <v>4</v>
      </c>
      <c r="O1665" s="8" t="str">
        <f>+VLOOKUP(tblSalaries[[#This Row],[Years of Experience]],Categories!$A$14:$B$17,2)</f>
        <v>Under 5 years</v>
      </c>
    </row>
    <row r="1666" spans="2:15" ht="15" customHeight="1" x14ac:dyDescent="0.25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s="8" t="str">
        <f>+VLOOKUP(tblSalaries[[#This Row],[clean Country]],tblCountries[#All],3,FALSE)</f>
        <v>South Asia</v>
      </c>
      <c r="M1666" t="s">
        <v>9</v>
      </c>
      <c r="N1666">
        <v>4</v>
      </c>
      <c r="O1666" s="8" t="str">
        <f>+VLOOKUP(tblSalaries[[#This Row],[Years of Experience]],Categories!$A$14:$B$17,2)</f>
        <v>Under 5 years</v>
      </c>
    </row>
    <row r="1667" spans="2:15" ht="15" customHeight="1" x14ac:dyDescent="0.25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s="8" t="str">
        <f>+VLOOKUP(tblSalaries[[#This Row],[clean Country]],tblCountries[#All],3,FALSE)</f>
        <v>Europe</v>
      </c>
      <c r="M1667" t="s">
        <v>9</v>
      </c>
      <c r="N1667">
        <v>1.5</v>
      </c>
      <c r="O1667" s="8" t="str">
        <f>+VLOOKUP(tblSalaries[[#This Row],[Years of Experience]],Categories!$A$14:$B$17,2)</f>
        <v>Under 5 years</v>
      </c>
    </row>
    <row r="1668" spans="2:15" ht="15" customHeight="1" x14ac:dyDescent="0.25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s="8" t="str">
        <f>+VLOOKUP(tblSalaries[[#This Row],[clean Country]],tblCountries[#All],3,FALSE)</f>
        <v>Central &amp; South America</v>
      </c>
      <c r="M1668" t="s">
        <v>9</v>
      </c>
      <c r="N1668">
        <v>5</v>
      </c>
      <c r="O1668" s="8" t="str">
        <f>+VLOOKUP(tblSalaries[[#This Row],[Years of Experience]],Categories!$A$14:$B$17,2)</f>
        <v>5-10 years</v>
      </c>
    </row>
    <row r="1669" spans="2:15" ht="15" customHeight="1" x14ac:dyDescent="0.25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s="8" t="str">
        <f>+VLOOKUP(tblSalaries[[#This Row],[clean Country]],tblCountries[#All],3,FALSE)</f>
        <v>North America</v>
      </c>
      <c r="M1669" t="s">
        <v>13</v>
      </c>
      <c r="N1669">
        <v>1</v>
      </c>
      <c r="O1669" s="8" t="str">
        <f>+VLOOKUP(tblSalaries[[#This Row],[Years of Experience]],Categories!$A$14:$B$17,2)</f>
        <v>Under 5 years</v>
      </c>
    </row>
    <row r="1670" spans="2:15" ht="15" customHeight="1" x14ac:dyDescent="0.25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s="8" t="str">
        <f>+VLOOKUP(tblSalaries[[#This Row],[clean Country]],tblCountries[#All],3,FALSE)</f>
        <v>North America</v>
      </c>
      <c r="M1670" t="s">
        <v>13</v>
      </c>
      <c r="N1670">
        <v>4</v>
      </c>
      <c r="O1670" s="8" t="str">
        <f>+VLOOKUP(tblSalaries[[#This Row],[Years of Experience]],Categories!$A$14:$B$17,2)</f>
        <v>Under 5 years</v>
      </c>
    </row>
    <row r="1671" spans="2:15" ht="15" customHeight="1" x14ac:dyDescent="0.25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s="8" t="str">
        <f>+VLOOKUP(tblSalaries[[#This Row],[clean Country]],tblCountries[#All],3,FALSE)</f>
        <v>North America</v>
      </c>
      <c r="M1671" t="s">
        <v>18</v>
      </c>
      <c r="N1671">
        <v>6</v>
      </c>
      <c r="O1671" s="8" t="str">
        <f>+VLOOKUP(tblSalaries[[#This Row],[Years of Experience]],Categories!$A$14:$B$17,2)</f>
        <v>5-10 years</v>
      </c>
    </row>
    <row r="1672" spans="2:15" ht="15" customHeight="1" x14ac:dyDescent="0.25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s="8" t="str">
        <f>+VLOOKUP(tblSalaries[[#This Row],[clean Country]],tblCountries[#All],3,FALSE)</f>
        <v>North America</v>
      </c>
      <c r="M1672" t="s">
        <v>13</v>
      </c>
      <c r="N1672">
        <v>6</v>
      </c>
      <c r="O1672" s="8" t="str">
        <f>+VLOOKUP(tblSalaries[[#This Row],[Years of Experience]],Categories!$A$14:$B$17,2)</f>
        <v>5-10 years</v>
      </c>
    </row>
    <row r="1673" spans="2:15" ht="15" customHeight="1" x14ac:dyDescent="0.25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s="8" t="str">
        <f>+VLOOKUP(tblSalaries[[#This Row],[clean Country]],tblCountries[#All],3,FALSE)</f>
        <v>North America</v>
      </c>
      <c r="M1673" t="s">
        <v>9</v>
      </c>
      <c r="N1673">
        <v>6</v>
      </c>
      <c r="O1673" s="8" t="str">
        <f>+VLOOKUP(tblSalaries[[#This Row],[Years of Experience]],Categories!$A$14:$B$17,2)</f>
        <v>5-10 years</v>
      </c>
    </row>
    <row r="1674" spans="2:15" ht="15" customHeight="1" x14ac:dyDescent="0.25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s="8" t="str">
        <f>+VLOOKUP(tblSalaries[[#This Row],[clean Country]],tblCountries[#All],3,FALSE)</f>
        <v>North America</v>
      </c>
      <c r="M1674" t="s">
        <v>9</v>
      </c>
      <c r="N1674">
        <v>2</v>
      </c>
      <c r="O1674" s="8" t="str">
        <f>+VLOOKUP(tblSalaries[[#This Row],[Years of Experience]],Categories!$A$14:$B$17,2)</f>
        <v>Under 5 years</v>
      </c>
    </row>
    <row r="1675" spans="2:15" ht="15" customHeight="1" x14ac:dyDescent="0.25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s="8" t="str">
        <f>+VLOOKUP(tblSalaries[[#This Row],[clean Country]],tblCountries[#All],3,FALSE)</f>
        <v>North America</v>
      </c>
      <c r="M1675" t="s">
        <v>9</v>
      </c>
      <c r="N1675">
        <v>1</v>
      </c>
      <c r="O1675" s="8" t="str">
        <f>+VLOOKUP(tblSalaries[[#This Row],[Years of Experience]],Categories!$A$14:$B$17,2)</f>
        <v>Under 5 years</v>
      </c>
    </row>
    <row r="1676" spans="2:15" ht="15" customHeight="1" x14ac:dyDescent="0.25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s="8" t="str">
        <f>+VLOOKUP(tblSalaries[[#This Row],[clean Country]],tblCountries[#All],3,FALSE)</f>
        <v>Oceania</v>
      </c>
      <c r="M1676" t="s">
        <v>9</v>
      </c>
      <c r="N1676">
        <v>5</v>
      </c>
      <c r="O1676" s="8" t="str">
        <f>+VLOOKUP(tblSalaries[[#This Row],[Years of Experience]],Categories!$A$14:$B$17,2)</f>
        <v>5-10 years</v>
      </c>
    </row>
    <row r="1677" spans="2:15" ht="15" customHeight="1" x14ac:dyDescent="0.25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s="8" t="str">
        <f>+VLOOKUP(tblSalaries[[#This Row],[clean Country]],tblCountries[#All],3,FALSE)</f>
        <v>North America</v>
      </c>
      <c r="M1677" t="s">
        <v>13</v>
      </c>
      <c r="N1677">
        <v>2</v>
      </c>
      <c r="O1677" s="8" t="str">
        <f>+VLOOKUP(tblSalaries[[#This Row],[Years of Experience]],Categories!$A$14:$B$17,2)</f>
        <v>Under 5 years</v>
      </c>
    </row>
    <row r="1678" spans="2:15" ht="15" customHeight="1" x14ac:dyDescent="0.25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s="8" t="str">
        <f>+VLOOKUP(tblSalaries[[#This Row],[clean Country]],tblCountries[#All],3,FALSE)</f>
        <v>South Asia</v>
      </c>
      <c r="M1678" t="s">
        <v>9</v>
      </c>
      <c r="N1678">
        <v>4</v>
      </c>
      <c r="O1678" s="8" t="str">
        <f>+VLOOKUP(tblSalaries[[#This Row],[Years of Experience]],Categories!$A$14:$B$17,2)</f>
        <v>Under 5 years</v>
      </c>
    </row>
    <row r="1679" spans="2:15" ht="15" customHeight="1" x14ac:dyDescent="0.25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s="8" t="str">
        <f>+VLOOKUP(tblSalaries[[#This Row],[clean Country]],tblCountries[#All],3,FALSE)</f>
        <v>South Asia</v>
      </c>
      <c r="M1679" t="s">
        <v>13</v>
      </c>
      <c r="N1679">
        <v>5</v>
      </c>
      <c r="O1679" s="8" t="str">
        <f>+VLOOKUP(tblSalaries[[#This Row],[Years of Experience]],Categories!$A$14:$B$17,2)</f>
        <v>5-10 years</v>
      </c>
    </row>
    <row r="1680" spans="2:15" ht="15" customHeight="1" x14ac:dyDescent="0.25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s="8" t="str">
        <f>+VLOOKUP(tblSalaries[[#This Row],[clean Country]],tblCountries[#All],3,FALSE)</f>
        <v>South Asia</v>
      </c>
      <c r="M1680" t="s">
        <v>9</v>
      </c>
      <c r="N1680">
        <v>14</v>
      </c>
      <c r="O1680" s="8" t="str">
        <f>+VLOOKUP(tblSalaries[[#This Row],[Years of Experience]],Categories!$A$14:$B$17,2)</f>
        <v>10-20 years</v>
      </c>
    </row>
    <row r="1681" spans="2:15" ht="15" customHeight="1" x14ac:dyDescent="0.25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s="8" t="str">
        <f>+VLOOKUP(tblSalaries[[#This Row],[clean Country]],tblCountries[#All],3,FALSE)</f>
        <v>South Asia</v>
      </c>
      <c r="M1681" t="s">
        <v>9</v>
      </c>
      <c r="N1681">
        <v>13</v>
      </c>
      <c r="O1681" s="8" t="str">
        <f>+VLOOKUP(tblSalaries[[#This Row],[Years of Experience]],Categories!$A$14:$B$17,2)</f>
        <v>10-20 years</v>
      </c>
    </row>
    <row r="1682" spans="2:15" ht="15" customHeight="1" x14ac:dyDescent="0.25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s="8" t="str">
        <f>+VLOOKUP(tblSalaries[[#This Row],[clean Country]],tblCountries[#All],3,FALSE)</f>
        <v>South Asia</v>
      </c>
      <c r="M1682" t="s">
        <v>25</v>
      </c>
      <c r="N1682">
        <v>8</v>
      </c>
      <c r="O1682" s="8" t="str">
        <f>+VLOOKUP(tblSalaries[[#This Row],[Years of Experience]],Categories!$A$14:$B$17,2)</f>
        <v>5-10 years</v>
      </c>
    </row>
    <row r="1683" spans="2:15" ht="15" customHeight="1" x14ac:dyDescent="0.25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s="8" t="str">
        <f>+VLOOKUP(tblSalaries[[#This Row],[clean Country]],tblCountries[#All],3,FALSE)</f>
        <v>South Asia</v>
      </c>
      <c r="M1683" t="s">
        <v>13</v>
      </c>
      <c r="N1683">
        <v>3</v>
      </c>
      <c r="O1683" s="8" t="str">
        <f>+VLOOKUP(tblSalaries[[#This Row],[Years of Experience]],Categories!$A$14:$B$17,2)</f>
        <v>Under 5 years</v>
      </c>
    </row>
    <row r="1684" spans="2:15" ht="15" customHeight="1" x14ac:dyDescent="0.25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s="8" t="str">
        <f>+VLOOKUP(tblSalaries[[#This Row],[clean Country]],tblCountries[#All],3,FALSE)</f>
        <v>South Asia</v>
      </c>
      <c r="M1684" t="s">
        <v>13</v>
      </c>
      <c r="N1684">
        <v>6</v>
      </c>
      <c r="O1684" s="8" t="str">
        <f>+VLOOKUP(tblSalaries[[#This Row],[Years of Experience]],Categories!$A$14:$B$17,2)</f>
        <v>5-10 years</v>
      </c>
    </row>
    <row r="1685" spans="2:15" ht="15" customHeight="1" x14ac:dyDescent="0.25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s="8" t="str">
        <f>+VLOOKUP(tblSalaries[[#This Row],[clean Country]],tblCountries[#All],3,FALSE)</f>
        <v>Europe</v>
      </c>
      <c r="M1685" t="s">
        <v>13</v>
      </c>
      <c r="N1685">
        <v>6</v>
      </c>
      <c r="O1685" s="8" t="str">
        <f>+VLOOKUP(tblSalaries[[#This Row],[Years of Experience]],Categories!$A$14:$B$17,2)</f>
        <v>5-10 years</v>
      </c>
    </row>
    <row r="1686" spans="2:15" ht="15" customHeight="1" x14ac:dyDescent="0.25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s="8" t="str">
        <f>+VLOOKUP(tblSalaries[[#This Row],[clean Country]],tblCountries[#All],3,FALSE)</f>
        <v>Europe</v>
      </c>
      <c r="M1686" t="s">
        <v>9</v>
      </c>
      <c r="N1686">
        <v>15</v>
      </c>
      <c r="O1686" s="8" t="str">
        <f>+VLOOKUP(tblSalaries[[#This Row],[Years of Experience]],Categories!$A$14:$B$17,2)</f>
        <v>10-20 years</v>
      </c>
    </row>
    <row r="1687" spans="2:15" ht="15" customHeight="1" x14ac:dyDescent="0.25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s="8" t="str">
        <f>+VLOOKUP(tblSalaries[[#This Row],[clean Country]],tblCountries[#All],3,FALSE)</f>
        <v>Europe</v>
      </c>
      <c r="M1687" t="s">
        <v>25</v>
      </c>
      <c r="N1687">
        <v>25</v>
      </c>
      <c r="O1687" s="8" t="str">
        <f>+VLOOKUP(tblSalaries[[#This Row],[Years of Experience]],Categories!$A$14:$B$17,2)</f>
        <v>Over 20 years</v>
      </c>
    </row>
    <row r="1688" spans="2:15" ht="15" customHeight="1" x14ac:dyDescent="0.25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s="8" t="str">
        <f>+VLOOKUP(tblSalaries[[#This Row],[clean Country]],tblCountries[#All],3,FALSE)</f>
        <v>South Asia</v>
      </c>
      <c r="M1688" t="s">
        <v>13</v>
      </c>
      <c r="N1688">
        <v>8</v>
      </c>
      <c r="O1688" s="8" t="str">
        <f>+VLOOKUP(tblSalaries[[#This Row],[Years of Experience]],Categories!$A$14:$B$17,2)</f>
        <v>5-10 years</v>
      </c>
    </row>
    <row r="1689" spans="2:15" ht="15" customHeight="1" x14ac:dyDescent="0.25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s="8" t="str">
        <f>+VLOOKUP(tblSalaries[[#This Row],[clean Country]],tblCountries[#All],3,FALSE)</f>
        <v>South Asia</v>
      </c>
      <c r="M1689" t="s">
        <v>9</v>
      </c>
      <c r="N1689">
        <v>2</v>
      </c>
      <c r="O1689" s="8" t="str">
        <f>+VLOOKUP(tblSalaries[[#This Row],[Years of Experience]],Categories!$A$14:$B$17,2)</f>
        <v>Under 5 years</v>
      </c>
    </row>
    <row r="1690" spans="2:15" ht="15" customHeight="1" x14ac:dyDescent="0.25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s="8" t="str">
        <f>+VLOOKUP(tblSalaries[[#This Row],[clean Country]],tblCountries[#All],3,FALSE)</f>
        <v>Europe</v>
      </c>
      <c r="M1690" t="s">
        <v>9</v>
      </c>
      <c r="N1690">
        <v>2</v>
      </c>
      <c r="O1690" s="8" t="str">
        <f>+VLOOKUP(tblSalaries[[#This Row],[Years of Experience]],Categories!$A$14:$B$17,2)</f>
        <v>Under 5 years</v>
      </c>
    </row>
    <row r="1691" spans="2:15" ht="15" customHeight="1" x14ac:dyDescent="0.25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s="8" t="str">
        <f>+VLOOKUP(tblSalaries[[#This Row],[clean Country]],tblCountries[#All],3,FALSE)</f>
        <v>North America</v>
      </c>
      <c r="M1691" t="s">
        <v>13</v>
      </c>
      <c r="N1691">
        <v>20</v>
      </c>
      <c r="O1691" s="8" t="str">
        <f>+VLOOKUP(tblSalaries[[#This Row],[Years of Experience]],Categories!$A$14:$B$17,2)</f>
        <v>Over 20 years</v>
      </c>
    </row>
    <row r="1692" spans="2:15" ht="15" customHeight="1" x14ac:dyDescent="0.25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s="8" t="str">
        <f>+VLOOKUP(tblSalaries[[#This Row],[clean Country]],tblCountries[#All],3,FALSE)</f>
        <v>North America</v>
      </c>
      <c r="M1692" t="s">
        <v>13</v>
      </c>
      <c r="N1692">
        <v>2</v>
      </c>
      <c r="O1692" s="8" t="str">
        <f>+VLOOKUP(tblSalaries[[#This Row],[Years of Experience]],Categories!$A$14:$B$17,2)</f>
        <v>Under 5 years</v>
      </c>
    </row>
    <row r="1693" spans="2:15" ht="15" customHeight="1" x14ac:dyDescent="0.25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s="8" t="str">
        <f>+VLOOKUP(tblSalaries[[#This Row],[clean Country]],tblCountries[#All],3,FALSE)</f>
        <v>Central Asia &amp; Middle East</v>
      </c>
      <c r="M1693" t="s">
        <v>13</v>
      </c>
      <c r="N1693">
        <v>5</v>
      </c>
      <c r="O1693" s="8" t="str">
        <f>+VLOOKUP(tblSalaries[[#This Row],[Years of Experience]],Categories!$A$14:$B$17,2)</f>
        <v>5-10 years</v>
      </c>
    </row>
    <row r="1694" spans="2:15" ht="15" customHeight="1" x14ac:dyDescent="0.25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s="8" t="str">
        <f>+VLOOKUP(tblSalaries[[#This Row],[clean Country]],tblCountries[#All],3,FALSE)</f>
        <v>Europe</v>
      </c>
      <c r="M1694" t="s">
        <v>18</v>
      </c>
      <c r="N1694">
        <v>2</v>
      </c>
      <c r="O1694" s="8" t="str">
        <f>+VLOOKUP(tblSalaries[[#This Row],[Years of Experience]],Categories!$A$14:$B$17,2)</f>
        <v>Under 5 years</v>
      </c>
    </row>
    <row r="1695" spans="2:15" ht="15" customHeight="1" x14ac:dyDescent="0.25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s="8" t="str">
        <f>+VLOOKUP(tblSalaries[[#This Row],[clean Country]],tblCountries[#All],3,FALSE)</f>
        <v>South Asia</v>
      </c>
      <c r="M1695" t="s">
        <v>9</v>
      </c>
      <c r="N1695">
        <v>4</v>
      </c>
      <c r="O1695" s="8" t="str">
        <f>+VLOOKUP(tblSalaries[[#This Row],[Years of Experience]],Categories!$A$14:$B$17,2)</f>
        <v>Under 5 years</v>
      </c>
    </row>
    <row r="1696" spans="2:15" ht="15" customHeight="1" x14ac:dyDescent="0.25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s="8" t="str">
        <f>+VLOOKUP(tblSalaries[[#This Row],[clean Country]],tblCountries[#All],3,FALSE)</f>
        <v>South Asia</v>
      </c>
      <c r="M1696" t="s">
        <v>9</v>
      </c>
      <c r="N1696">
        <v>11</v>
      </c>
      <c r="O1696" s="8" t="str">
        <f>+VLOOKUP(tblSalaries[[#This Row],[Years of Experience]],Categories!$A$14:$B$17,2)</f>
        <v>10-20 years</v>
      </c>
    </row>
    <row r="1697" spans="2:15" ht="15" customHeight="1" x14ac:dyDescent="0.25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s="8" t="str">
        <f>+VLOOKUP(tblSalaries[[#This Row],[clean Country]],tblCountries[#All],3,FALSE)</f>
        <v>South Asia</v>
      </c>
      <c r="M1697" t="s">
        <v>25</v>
      </c>
      <c r="N1697">
        <v>2</v>
      </c>
      <c r="O1697" s="8" t="str">
        <f>+VLOOKUP(tblSalaries[[#This Row],[Years of Experience]],Categories!$A$14:$B$17,2)</f>
        <v>Under 5 years</v>
      </c>
    </row>
    <row r="1698" spans="2:15" ht="15" customHeight="1" x14ac:dyDescent="0.25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s="8" t="str">
        <f>+VLOOKUP(tblSalaries[[#This Row],[clean Country]],tblCountries[#All],3,FALSE)</f>
        <v>Europe</v>
      </c>
      <c r="M1698" t="s">
        <v>9</v>
      </c>
      <c r="N1698">
        <v>5</v>
      </c>
      <c r="O1698" s="8" t="str">
        <f>+VLOOKUP(tblSalaries[[#This Row],[Years of Experience]],Categories!$A$14:$B$17,2)</f>
        <v>5-10 years</v>
      </c>
    </row>
    <row r="1699" spans="2:15" ht="15" customHeight="1" x14ac:dyDescent="0.25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s="8" t="str">
        <f>+VLOOKUP(tblSalaries[[#This Row],[clean Country]],tblCountries[#All],3,FALSE)</f>
        <v>Oceania</v>
      </c>
      <c r="M1699" t="s">
        <v>18</v>
      </c>
      <c r="N1699">
        <v>3</v>
      </c>
      <c r="O1699" s="8" t="str">
        <f>+VLOOKUP(tblSalaries[[#This Row],[Years of Experience]],Categories!$A$14:$B$17,2)</f>
        <v>Under 5 years</v>
      </c>
    </row>
    <row r="1700" spans="2:15" ht="15" customHeight="1" x14ac:dyDescent="0.25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s="8" t="str">
        <f>+VLOOKUP(tblSalaries[[#This Row],[clean Country]],tblCountries[#All],3,FALSE)</f>
        <v>Europe</v>
      </c>
      <c r="M1700" t="s">
        <v>9</v>
      </c>
      <c r="N1700">
        <v>8</v>
      </c>
      <c r="O1700" s="8" t="str">
        <f>+VLOOKUP(tblSalaries[[#This Row],[Years of Experience]],Categories!$A$14:$B$17,2)</f>
        <v>5-10 years</v>
      </c>
    </row>
    <row r="1701" spans="2:15" ht="15" customHeight="1" x14ac:dyDescent="0.25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s="8" t="str">
        <f>+VLOOKUP(tblSalaries[[#This Row],[clean Country]],tblCountries[#All],3,FALSE)</f>
        <v>North America</v>
      </c>
      <c r="M1701" t="s">
        <v>13</v>
      </c>
      <c r="N1701">
        <v>2</v>
      </c>
      <c r="O1701" s="8" t="str">
        <f>+VLOOKUP(tblSalaries[[#This Row],[Years of Experience]],Categories!$A$14:$B$17,2)</f>
        <v>Under 5 years</v>
      </c>
    </row>
    <row r="1702" spans="2:15" ht="15" customHeight="1" x14ac:dyDescent="0.25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s="8" t="str">
        <f>+VLOOKUP(tblSalaries[[#This Row],[clean Country]],tblCountries[#All],3,FALSE)</f>
        <v>North America</v>
      </c>
      <c r="M1702" t="s">
        <v>9</v>
      </c>
      <c r="N1702">
        <v>4</v>
      </c>
      <c r="O1702" s="8" t="str">
        <f>+VLOOKUP(tblSalaries[[#This Row],[Years of Experience]],Categories!$A$14:$B$17,2)</f>
        <v>Under 5 years</v>
      </c>
    </row>
    <row r="1703" spans="2:15" ht="15" customHeight="1" x14ac:dyDescent="0.25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s="8" t="str">
        <f>+VLOOKUP(tblSalaries[[#This Row],[clean Country]],tblCountries[#All],3,FALSE)</f>
        <v>North America</v>
      </c>
      <c r="M1703" t="s">
        <v>9</v>
      </c>
      <c r="N1703">
        <v>2.5</v>
      </c>
      <c r="O1703" s="8" t="str">
        <f>+VLOOKUP(tblSalaries[[#This Row],[Years of Experience]],Categories!$A$14:$B$17,2)</f>
        <v>Under 5 years</v>
      </c>
    </row>
    <row r="1704" spans="2:15" ht="15" customHeight="1" x14ac:dyDescent="0.25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s="8" t="str">
        <f>+VLOOKUP(tblSalaries[[#This Row],[clean Country]],tblCountries[#All],3,FALSE)</f>
        <v>North America</v>
      </c>
      <c r="M1704" t="s">
        <v>13</v>
      </c>
      <c r="N1704">
        <v>5</v>
      </c>
      <c r="O1704" s="8" t="str">
        <f>+VLOOKUP(tblSalaries[[#This Row],[Years of Experience]],Categories!$A$14:$B$17,2)</f>
        <v>5-10 years</v>
      </c>
    </row>
    <row r="1705" spans="2:15" ht="15" customHeight="1" x14ac:dyDescent="0.25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s="8" t="str">
        <f>+VLOOKUP(tblSalaries[[#This Row],[clean Country]],tblCountries[#All],3,FALSE)</f>
        <v>North America</v>
      </c>
      <c r="M1705" t="s">
        <v>13</v>
      </c>
      <c r="N1705">
        <v>10</v>
      </c>
      <c r="O1705" s="8" t="str">
        <f>+VLOOKUP(tblSalaries[[#This Row],[Years of Experience]],Categories!$A$14:$B$17,2)</f>
        <v>10-20 years</v>
      </c>
    </row>
    <row r="1706" spans="2:15" ht="15" customHeight="1" x14ac:dyDescent="0.25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s="8" t="str">
        <f>+VLOOKUP(tblSalaries[[#This Row],[clean Country]],tblCountries[#All],3,FALSE)</f>
        <v>South Asia</v>
      </c>
      <c r="M1706" t="s">
        <v>9</v>
      </c>
      <c r="N1706">
        <v>4</v>
      </c>
      <c r="O1706" s="8" t="str">
        <f>+VLOOKUP(tblSalaries[[#This Row],[Years of Experience]],Categories!$A$14:$B$17,2)</f>
        <v>Under 5 years</v>
      </c>
    </row>
    <row r="1707" spans="2:15" ht="15" customHeight="1" x14ac:dyDescent="0.25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s="8" t="str">
        <f>+VLOOKUP(tblSalaries[[#This Row],[clean Country]],tblCountries[#All],3,FALSE)</f>
        <v>North America</v>
      </c>
      <c r="M1707" t="s">
        <v>13</v>
      </c>
      <c r="N1707">
        <v>15</v>
      </c>
      <c r="O1707" s="8" t="str">
        <f>+VLOOKUP(tblSalaries[[#This Row],[Years of Experience]],Categories!$A$14:$B$17,2)</f>
        <v>10-20 years</v>
      </c>
    </row>
    <row r="1708" spans="2:15" ht="15" customHeight="1" x14ac:dyDescent="0.25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s="8" t="str">
        <f>+VLOOKUP(tblSalaries[[#This Row],[clean Country]],tblCountries[#All],3,FALSE)</f>
        <v>North America</v>
      </c>
      <c r="M1708" t="s">
        <v>9</v>
      </c>
      <c r="N1708">
        <v>1</v>
      </c>
      <c r="O1708" s="8" t="str">
        <f>+VLOOKUP(tblSalaries[[#This Row],[Years of Experience]],Categories!$A$14:$B$17,2)</f>
        <v>Under 5 years</v>
      </c>
    </row>
    <row r="1709" spans="2:15" ht="15" customHeight="1" x14ac:dyDescent="0.25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s="8" t="str">
        <f>+VLOOKUP(tblSalaries[[#This Row],[clean Country]],tblCountries[#All],3,FALSE)</f>
        <v>North America</v>
      </c>
      <c r="M1709" t="s">
        <v>9</v>
      </c>
      <c r="N1709">
        <v>7</v>
      </c>
      <c r="O1709" s="8" t="str">
        <f>+VLOOKUP(tblSalaries[[#This Row],[Years of Experience]],Categories!$A$14:$B$17,2)</f>
        <v>5-10 years</v>
      </c>
    </row>
    <row r="1710" spans="2:15" ht="15" customHeight="1" x14ac:dyDescent="0.25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s="8" t="str">
        <f>+VLOOKUP(tblSalaries[[#This Row],[clean Country]],tblCountries[#All],3,FALSE)</f>
        <v>North America</v>
      </c>
      <c r="M1710" t="s">
        <v>13</v>
      </c>
      <c r="N1710">
        <v>1</v>
      </c>
      <c r="O1710" s="8" t="str">
        <f>+VLOOKUP(tblSalaries[[#This Row],[Years of Experience]],Categories!$A$14:$B$17,2)</f>
        <v>Under 5 years</v>
      </c>
    </row>
    <row r="1711" spans="2:15" ht="15" customHeight="1" x14ac:dyDescent="0.25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s="8" t="str">
        <f>+VLOOKUP(tblSalaries[[#This Row],[clean Country]],tblCountries[#All],3,FALSE)</f>
        <v>Central &amp; South America</v>
      </c>
      <c r="M1711" t="s">
        <v>9</v>
      </c>
      <c r="N1711">
        <v>4</v>
      </c>
      <c r="O1711" s="8" t="str">
        <f>+VLOOKUP(tblSalaries[[#This Row],[Years of Experience]],Categories!$A$14:$B$17,2)</f>
        <v>Under 5 years</v>
      </c>
    </row>
    <row r="1712" spans="2:15" ht="15" customHeight="1" x14ac:dyDescent="0.25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s="8" t="str">
        <f>+VLOOKUP(tblSalaries[[#This Row],[clean Country]],tblCountries[#All],3,FALSE)</f>
        <v>North America</v>
      </c>
      <c r="M1712" t="s">
        <v>9</v>
      </c>
      <c r="N1712">
        <v>20</v>
      </c>
      <c r="O1712" s="8" t="str">
        <f>+VLOOKUP(tblSalaries[[#This Row],[Years of Experience]],Categories!$A$14:$B$17,2)</f>
        <v>Over 20 years</v>
      </c>
    </row>
    <row r="1713" spans="2:15" ht="15" customHeight="1" x14ac:dyDescent="0.25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s="8" t="str">
        <f>+VLOOKUP(tblSalaries[[#This Row],[clean Country]],tblCountries[#All],3,FALSE)</f>
        <v>South Asia</v>
      </c>
      <c r="M1713" t="s">
        <v>18</v>
      </c>
      <c r="N1713">
        <v>9</v>
      </c>
      <c r="O1713" s="8" t="str">
        <f>+VLOOKUP(tblSalaries[[#This Row],[Years of Experience]],Categories!$A$14:$B$17,2)</f>
        <v>5-10 years</v>
      </c>
    </row>
    <row r="1714" spans="2:15" ht="15" customHeight="1" x14ac:dyDescent="0.25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s="8" t="str">
        <f>+VLOOKUP(tblSalaries[[#This Row],[clean Country]],tblCountries[#All],3,FALSE)</f>
        <v>South Asia</v>
      </c>
      <c r="M1714" t="s">
        <v>9</v>
      </c>
      <c r="N1714">
        <v>2</v>
      </c>
      <c r="O1714" s="8" t="str">
        <f>+VLOOKUP(tblSalaries[[#This Row],[Years of Experience]],Categories!$A$14:$B$17,2)</f>
        <v>Under 5 years</v>
      </c>
    </row>
    <row r="1715" spans="2:15" ht="15" customHeight="1" x14ac:dyDescent="0.25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s="8" t="str">
        <f>+VLOOKUP(tblSalaries[[#This Row],[clean Country]],tblCountries[#All],3,FALSE)</f>
        <v>North America</v>
      </c>
      <c r="M1715" t="s">
        <v>13</v>
      </c>
      <c r="N1715">
        <v>2</v>
      </c>
      <c r="O1715" s="8" t="str">
        <f>+VLOOKUP(tblSalaries[[#This Row],[Years of Experience]],Categories!$A$14:$B$17,2)</f>
        <v>Under 5 years</v>
      </c>
    </row>
    <row r="1716" spans="2:15" ht="15" customHeight="1" x14ac:dyDescent="0.25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s="8" t="str">
        <f>+VLOOKUP(tblSalaries[[#This Row],[clean Country]],tblCountries[#All],3,FALSE)</f>
        <v>North America</v>
      </c>
      <c r="M1716" t="s">
        <v>13</v>
      </c>
      <c r="N1716">
        <v>2</v>
      </c>
      <c r="O1716" s="8" t="str">
        <f>+VLOOKUP(tblSalaries[[#This Row],[Years of Experience]],Categories!$A$14:$B$17,2)</f>
        <v>Under 5 years</v>
      </c>
    </row>
    <row r="1717" spans="2:15" ht="15" customHeight="1" x14ac:dyDescent="0.25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s="8" t="str">
        <f>+VLOOKUP(tblSalaries[[#This Row],[clean Country]],tblCountries[#All],3,FALSE)</f>
        <v>South Asia</v>
      </c>
      <c r="M1717" t="s">
        <v>18</v>
      </c>
      <c r="N1717">
        <v>0</v>
      </c>
      <c r="O1717" s="8" t="str">
        <f>+VLOOKUP(tblSalaries[[#This Row],[Years of Experience]],Categories!$A$14:$B$17,2)</f>
        <v>Under 5 years</v>
      </c>
    </row>
    <row r="1718" spans="2:15" ht="15" customHeight="1" x14ac:dyDescent="0.25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s="8" t="str">
        <f>+VLOOKUP(tblSalaries[[#This Row],[clean Country]],tblCountries[#All],3,FALSE)</f>
        <v>South Asia</v>
      </c>
      <c r="M1718" t="s">
        <v>18</v>
      </c>
      <c r="N1718">
        <v>0</v>
      </c>
      <c r="O1718" s="8" t="str">
        <f>+VLOOKUP(tblSalaries[[#This Row],[Years of Experience]],Categories!$A$14:$B$17,2)</f>
        <v>Under 5 years</v>
      </c>
    </row>
    <row r="1719" spans="2:15" ht="15" customHeight="1" x14ac:dyDescent="0.25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s="8" t="str">
        <f>+VLOOKUP(tblSalaries[[#This Row],[clean Country]],tblCountries[#All],3,FALSE)</f>
        <v>South Asia</v>
      </c>
      <c r="M1719" t="s">
        <v>9</v>
      </c>
      <c r="N1719">
        <v>6</v>
      </c>
      <c r="O1719" s="8" t="str">
        <f>+VLOOKUP(tblSalaries[[#This Row],[Years of Experience]],Categories!$A$14:$B$17,2)</f>
        <v>5-10 years</v>
      </c>
    </row>
    <row r="1720" spans="2:15" ht="15" customHeight="1" x14ac:dyDescent="0.25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s="8" t="str">
        <f>+VLOOKUP(tblSalaries[[#This Row],[clean Country]],tblCountries[#All],3,FALSE)</f>
        <v>South Asia</v>
      </c>
      <c r="M1720" t="s">
        <v>13</v>
      </c>
      <c r="N1720">
        <v>3</v>
      </c>
      <c r="O1720" s="8" t="str">
        <f>+VLOOKUP(tblSalaries[[#This Row],[Years of Experience]],Categories!$A$14:$B$17,2)</f>
        <v>Under 5 years</v>
      </c>
    </row>
    <row r="1721" spans="2:15" ht="15" customHeight="1" x14ac:dyDescent="0.25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s="8" t="str">
        <f>+VLOOKUP(tblSalaries[[#This Row],[clean Country]],tblCountries[#All],3,FALSE)</f>
        <v>South Asia</v>
      </c>
      <c r="M1721" t="s">
        <v>13</v>
      </c>
      <c r="N1721">
        <v>3</v>
      </c>
      <c r="O1721" s="8" t="str">
        <f>+VLOOKUP(tblSalaries[[#This Row],[Years of Experience]],Categories!$A$14:$B$17,2)</f>
        <v>Under 5 years</v>
      </c>
    </row>
    <row r="1722" spans="2:15" ht="15" customHeight="1" x14ac:dyDescent="0.25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s="8" t="str">
        <f>+VLOOKUP(tblSalaries[[#This Row],[clean Country]],tblCountries[#All],3,FALSE)</f>
        <v>Europe</v>
      </c>
      <c r="M1722" t="s">
        <v>13</v>
      </c>
      <c r="N1722">
        <v>20</v>
      </c>
      <c r="O1722" s="8" t="str">
        <f>+VLOOKUP(tblSalaries[[#This Row],[Years of Experience]],Categories!$A$14:$B$17,2)</f>
        <v>Over 20 years</v>
      </c>
    </row>
    <row r="1723" spans="2:15" ht="15" customHeight="1" x14ac:dyDescent="0.25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s="8" t="str">
        <f>+VLOOKUP(tblSalaries[[#This Row],[clean Country]],tblCountries[#All],3,FALSE)</f>
        <v>North America</v>
      </c>
      <c r="M1723" t="s">
        <v>9</v>
      </c>
      <c r="N1723">
        <v>16</v>
      </c>
      <c r="O1723" s="8" t="str">
        <f>+VLOOKUP(tblSalaries[[#This Row],[Years of Experience]],Categories!$A$14:$B$17,2)</f>
        <v>10-20 years</v>
      </c>
    </row>
    <row r="1724" spans="2:15" ht="15" customHeight="1" x14ac:dyDescent="0.25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s="8" t="str">
        <f>+VLOOKUP(tblSalaries[[#This Row],[clean Country]],tblCountries[#All],3,FALSE)</f>
        <v>North America</v>
      </c>
      <c r="M1724" t="s">
        <v>18</v>
      </c>
      <c r="N1724">
        <v>4</v>
      </c>
      <c r="O1724" s="8" t="str">
        <f>+VLOOKUP(tblSalaries[[#This Row],[Years of Experience]],Categories!$A$14:$B$17,2)</f>
        <v>Under 5 years</v>
      </c>
    </row>
    <row r="1725" spans="2:15" ht="15" customHeight="1" x14ac:dyDescent="0.25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s="8" t="str">
        <f>+VLOOKUP(tblSalaries[[#This Row],[clean Country]],tblCountries[#All],3,FALSE)</f>
        <v>Europe</v>
      </c>
      <c r="M1725" t="s">
        <v>18</v>
      </c>
      <c r="N1725">
        <v>6</v>
      </c>
      <c r="O1725" s="8" t="str">
        <f>+VLOOKUP(tblSalaries[[#This Row],[Years of Experience]],Categories!$A$14:$B$17,2)</f>
        <v>5-10 years</v>
      </c>
    </row>
    <row r="1726" spans="2:15" ht="15" customHeight="1" x14ac:dyDescent="0.25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s="8" t="str">
        <f>+VLOOKUP(tblSalaries[[#This Row],[clean Country]],tblCountries[#All],3,FALSE)</f>
        <v>North America</v>
      </c>
      <c r="M1726" t="s">
        <v>13</v>
      </c>
      <c r="N1726">
        <v>11</v>
      </c>
      <c r="O1726" s="8" t="str">
        <f>+VLOOKUP(tblSalaries[[#This Row],[Years of Experience]],Categories!$A$14:$B$17,2)</f>
        <v>10-20 years</v>
      </c>
    </row>
    <row r="1727" spans="2:15" ht="15" customHeight="1" x14ac:dyDescent="0.25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s="8" t="str">
        <f>+VLOOKUP(tblSalaries[[#This Row],[clean Country]],tblCountries[#All],3,FALSE)</f>
        <v>North America</v>
      </c>
      <c r="M1727" t="s">
        <v>186</v>
      </c>
      <c r="N1727">
        <v>6</v>
      </c>
      <c r="O1727" s="8" t="str">
        <f>+VLOOKUP(tblSalaries[[#This Row],[Years of Experience]],Categories!$A$14:$B$17,2)</f>
        <v>5-10 years</v>
      </c>
    </row>
    <row r="1728" spans="2:15" ht="15" customHeight="1" x14ac:dyDescent="0.25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s="8" t="str">
        <f>+VLOOKUP(tblSalaries[[#This Row],[clean Country]],tblCountries[#All],3,FALSE)</f>
        <v>North America</v>
      </c>
      <c r="M1728" t="s">
        <v>9</v>
      </c>
      <c r="N1728">
        <v>5</v>
      </c>
      <c r="O1728" s="8" t="str">
        <f>+VLOOKUP(tblSalaries[[#This Row],[Years of Experience]],Categories!$A$14:$B$17,2)</f>
        <v>5-10 years</v>
      </c>
    </row>
    <row r="1729" spans="2:15" ht="15" customHeight="1" x14ac:dyDescent="0.25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s="8" t="str">
        <f>+VLOOKUP(tblSalaries[[#This Row],[clean Country]],tblCountries[#All],3,FALSE)</f>
        <v>North America</v>
      </c>
      <c r="M1729" t="s">
        <v>9</v>
      </c>
      <c r="N1729">
        <v>2</v>
      </c>
      <c r="O1729" s="8" t="str">
        <f>+VLOOKUP(tblSalaries[[#This Row],[Years of Experience]],Categories!$A$14:$B$17,2)</f>
        <v>Under 5 years</v>
      </c>
    </row>
    <row r="1730" spans="2:15" ht="15" customHeight="1" x14ac:dyDescent="0.25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s="8" t="str">
        <f>+VLOOKUP(tblSalaries[[#This Row],[clean Country]],tblCountries[#All],3,FALSE)</f>
        <v>North America</v>
      </c>
      <c r="M1730" t="s">
        <v>18</v>
      </c>
      <c r="N1730">
        <v>13</v>
      </c>
      <c r="O1730" s="8" t="str">
        <f>+VLOOKUP(tblSalaries[[#This Row],[Years of Experience]],Categories!$A$14:$B$17,2)</f>
        <v>10-20 years</v>
      </c>
    </row>
    <row r="1731" spans="2:15" ht="15" customHeight="1" x14ac:dyDescent="0.25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s="8" t="str">
        <f>+VLOOKUP(tblSalaries[[#This Row],[clean Country]],tblCountries[#All],3,FALSE)</f>
        <v>North America</v>
      </c>
      <c r="M1731" t="s">
        <v>13</v>
      </c>
      <c r="N1731">
        <v>3</v>
      </c>
      <c r="O1731" s="8" t="str">
        <f>+VLOOKUP(tblSalaries[[#This Row],[Years of Experience]],Categories!$A$14:$B$17,2)</f>
        <v>Under 5 years</v>
      </c>
    </row>
    <row r="1732" spans="2:15" ht="15" customHeight="1" x14ac:dyDescent="0.25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s="8" t="str">
        <f>+VLOOKUP(tblSalaries[[#This Row],[clean Country]],tblCountries[#All],3,FALSE)</f>
        <v>South Asia</v>
      </c>
      <c r="M1732" t="s">
        <v>18</v>
      </c>
      <c r="N1732">
        <v>5</v>
      </c>
      <c r="O1732" s="8" t="str">
        <f>+VLOOKUP(tblSalaries[[#This Row],[Years of Experience]],Categories!$A$14:$B$17,2)</f>
        <v>5-10 years</v>
      </c>
    </row>
    <row r="1733" spans="2:15" ht="15" customHeight="1" x14ac:dyDescent="0.25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s="8" t="str">
        <f>+VLOOKUP(tblSalaries[[#This Row],[clean Country]],tblCountries[#All],3,FALSE)</f>
        <v>Central Asia &amp; Middle East</v>
      </c>
      <c r="M1733" t="s">
        <v>13</v>
      </c>
      <c r="N1733">
        <v>3</v>
      </c>
      <c r="O1733" s="8" t="str">
        <f>+VLOOKUP(tblSalaries[[#This Row],[Years of Experience]],Categories!$A$14:$B$17,2)</f>
        <v>Under 5 years</v>
      </c>
    </row>
    <row r="1734" spans="2:15" ht="15" customHeight="1" x14ac:dyDescent="0.25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s="8" t="str">
        <f>+VLOOKUP(tblSalaries[[#This Row],[clean Country]],tblCountries[#All],3,FALSE)</f>
        <v>South Asia</v>
      </c>
      <c r="M1734" t="s">
        <v>9</v>
      </c>
      <c r="N1734">
        <v>5</v>
      </c>
      <c r="O1734" s="8" t="str">
        <f>+VLOOKUP(tblSalaries[[#This Row],[Years of Experience]],Categories!$A$14:$B$17,2)</f>
        <v>5-10 years</v>
      </c>
    </row>
    <row r="1735" spans="2:15" ht="15" customHeight="1" x14ac:dyDescent="0.25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s="8" t="str">
        <f>+VLOOKUP(tblSalaries[[#This Row],[clean Country]],tblCountries[#All],3,FALSE)</f>
        <v>Europe</v>
      </c>
      <c r="M1735" t="s">
        <v>9</v>
      </c>
      <c r="N1735">
        <v>15</v>
      </c>
      <c r="O1735" s="8" t="str">
        <f>+VLOOKUP(tblSalaries[[#This Row],[Years of Experience]],Categories!$A$14:$B$17,2)</f>
        <v>10-20 years</v>
      </c>
    </row>
    <row r="1736" spans="2:15" ht="15" customHeight="1" x14ac:dyDescent="0.25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s="8" t="str">
        <f>+VLOOKUP(tblSalaries[[#This Row],[clean Country]],tblCountries[#All],3,FALSE)</f>
        <v>North America</v>
      </c>
      <c r="M1736" t="s">
        <v>18</v>
      </c>
      <c r="N1736">
        <v>15</v>
      </c>
      <c r="O1736" s="8" t="str">
        <f>+VLOOKUP(tblSalaries[[#This Row],[Years of Experience]],Categories!$A$14:$B$17,2)</f>
        <v>10-20 years</v>
      </c>
    </row>
    <row r="1737" spans="2:15" ht="15" customHeight="1" x14ac:dyDescent="0.25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s="8" t="str">
        <f>+VLOOKUP(tblSalaries[[#This Row],[clean Country]],tblCountries[#All],3,FALSE)</f>
        <v>Central &amp; South America</v>
      </c>
      <c r="M1737" t="s">
        <v>25</v>
      </c>
      <c r="N1737">
        <v>9</v>
      </c>
      <c r="O1737" s="8" t="str">
        <f>+VLOOKUP(tblSalaries[[#This Row],[Years of Experience]],Categories!$A$14:$B$17,2)</f>
        <v>5-10 years</v>
      </c>
    </row>
    <row r="1738" spans="2:15" ht="15" customHeight="1" x14ac:dyDescent="0.25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s="8" t="str">
        <f>+VLOOKUP(tblSalaries[[#This Row],[clean Country]],tblCountries[#All],3,FALSE)</f>
        <v>South Asia</v>
      </c>
      <c r="M1738" t="s">
        <v>13</v>
      </c>
      <c r="N1738">
        <v>0</v>
      </c>
      <c r="O1738" s="8" t="str">
        <f>+VLOOKUP(tblSalaries[[#This Row],[Years of Experience]],Categories!$A$14:$B$17,2)</f>
        <v>Under 5 years</v>
      </c>
    </row>
    <row r="1739" spans="2:15" ht="15" customHeight="1" x14ac:dyDescent="0.25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s="8" t="str">
        <f>+VLOOKUP(tblSalaries[[#This Row],[clean Country]],tblCountries[#All],3,FALSE)</f>
        <v>North America</v>
      </c>
      <c r="M1739" t="s">
        <v>13</v>
      </c>
      <c r="N1739">
        <v>10</v>
      </c>
      <c r="O1739" s="8" t="str">
        <f>+VLOOKUP(tblSalaries[[#This Row],[Years of Experience]],Categories!$A$14:$B$17,2)</f>
        <v>10-20 years</v>
      </c>
    </row>
    <row r="1740" spans="2:15" ht="15" customHeight="1" x14ac:dyDescent="0.25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s="8" t="str">
        <f>+VLOOKUP(tblSalaries[[#This Row],[clean Country]],tblCountries[#All],3,FALSE)</f>
        <v>South Asia</v>
      </c>
      <c r="M1740" t="s">
        <v>13</v>
      </c>
      <c r="N1740">
        <v>9</v>
      </c>
      <c r="O1740" s="8" t="str">
        <f>+VLOOKUP(tblSalaries[[#This Row],[Years of Experience]],Categories!$A$14:$B$17,2)</f>
        <v>5-10 years</v>
      </c>
    </row>
    <row r="1741" spans="2:15" ht="15" customHeight="1" x14ac:dyDescent="0.25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s="8" t="str">
        <f>+VLOOKUP(tblSalaries[[#This Row],[clean Country]],tblCountries[#All],3,FALSE)</f>
        <v>South Asia</v>
      </c>
      <c r="M1741" t="s">
        <v>18</v>
      </c>
      <c r="N1741">
        <v>7</v>
      </c>
      <c r="O1741" s="8" t="str">
        <f>+VLOOKUP(tblSalaries[[#This Row],[Years of Experience]],Categories!$A$14:$B$17,2)</f>
        <v>5-10 years</v>
      </c>
    </row>
    <row r="1742" spans="2:15" ht="15" customHeight="1" x14ac:dyDescent="0.25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s="8" t="str">
        <f>+VLOOKUP(tblSalaries[[#This Row],[clean Country]],tblCountries[#All],3,FALSE)</f>
        <v>South Asia</v>
      </c>
      <c r="M1742" t="s">
        <v>25</v>
      </c>
      <c r="N1742">
        <v>12</v>
      </c>
      <c r="O1742" s="8" t="str">
        <f>+VLOOKUP(tblSalaries[[#This Row],[Years of Experience]],Categories!$A$14:$B$17,2)</f>
        <v>10-20 years</v>
      </c>
    </row>
    <row r="1743" spans="2:15" ht="15" customHeight="1" x14ac:dyDescent="0.25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s="8" t="str">
        <f>+VLOOKUP(tblSalaries[[#This Row],[clean Country]],tblCountries[#All],3,FALSE)</f>
        <v>Europe</v>
      </c>
      <c r="M1743" t="s">
        <v>25</v>
      </c>
      <c r="N1743">
        <v>3</v>
      </c>
      <c r="O1743" s="8" t="str">
        <f>+VLOOKUP(tblSalaries[[#This Row],[Years of Experience]],Categories!$A$14:$B$17,2)</f>
        <v>Under 5 years</v>
      </c>
    </row>
    <row r="1744" spans="2:15" ht="15" customHeight="1" x14ac:dyDescent="0.25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s="8" t="str">
        <f>+VLOOKUP(tblSalaries[[#This Row],[clean Country]],tblCountries[#All],3,FALSE)</f>
        <v>Europe</v>
      </c>
      <c r="M1744" t="s">
        <v>13</v>
      </c>
      <c r="N1744">
        <v>4</v>
      </c>
      <c r="O1744" s="8" t="str">
        <f>+VLOOKUP(tblSalaries[[#This Row],[Years of Experience]],Categories!$A$14:$B$17,2)</f>
        <v>Under 5 years</v>
      </c>
    </row>
    <row r="1745" spans="2:15" ht="15" customHeight="1" x14ac:dyDescent="0.25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s="8" t="str">
        <f>+VLOOKUP(tblSalaries[[#This Row],[clean Country]],tblCountries[#All],3,FALSE)</f>
        <v>Europe</v>
      </c>
      <c r="M1745" t="s">
        <v>9</v>
      </c>
      <c r="N1745">
        <v>7</v>
      </c>
      <c r="O1745" s="8" t="str">
        <f>+VLOOKUP(tblSalaries[[#This Row],[Years of Experience]],Categories!$A$14:$B$17,2)</f>
        <v>5-10 years</v>
      </c>
    </row>
    <row r="1746" spans="2:15" ht="15" customHeight="1" x14ac:dyDescent="0.25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s="8" t="str">
        <f>+VLOOKUP(tblSalaries[[#This Row],[clean Country]],tblCountries[#All],3,FALSE)</f>
        <v>South Asia</v>
      </c>
      <c r="M1746" t="s">
        <v>18</v>
      </c>
      <c r="N1746">
        <v>1</v>
      </c>
      <c r="O1746" s="8" t="str">
        <f>+VLOOKUP(tblSalaries[[#This Row],[Years of Experience]],Categories!$A$14:$B$17,2)</f>
        <v>Under 5 years</v>
      </c>
    </row>
    <row r="1747" spans="2:15" ht="15" customHeight="1" x14ac:dyDescent="0.25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s="8" t="str">
        <f>+VLOOKUP(tblSalaries[[#This Row],[clean Country]],tblCountries[#All],3,FALSE)</f>
        <v>Europe</v>
      </c>
      <c r="M1747" t="s">
        <v>9</v>
      </c>
      <c r="N1747">
        <v>3</v>
      </c>
      <c r="O1747" s="8" t="str">
        <f>+VLOOKUP(tblSalaries[[#This Row],[Years of Experience]],Categories!$A$14:$B$17,2)</f>
        <v>Under 5 years</v>
      </c>
    </row>
    <row r="1748" spans="2:15" ht="15" customHeight="1" x14ac:dyDescent="0.25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s="8" t="str">
        <f>+VLOOKUP(tblSalaries[[#This Row],[clean Country]],tblCountries[#All],3,FALSE)</f>
        <v>Europe</v>
      </c>
      <c r="M1748" t="s">
        <v>9</v>
      </c>
      <c r="N1748">
        <v>3</v>
      </c>
      <c r="O1748" s="8" t="str">
        <f>+VLOOKUP(tblSalaries[[#This Row],[Years of Experience]],Categories!$A$14:$B$17,2)</f>
        <v>Under 5 years</v>
      </c>
    </row>
    <row r="1749" spans="2:15" ht="15" customHeight="1" x14ac:dyDescent="0.25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s="8" t="str">
        <f>+VLOOKUP(tblSalaries[[#This Row],[clean Country]],tblCountries[#All],3,FALSE)</f>
        <v>North America</v>
      </c>
      <c r="M1749" t="s">
        <v>25</v>
      </c>
      <c r="N1749">
        <v>9</v>
      </c>
      <c r="O1749" s="8" t="str">
        <f>+VLOOKUP(tblSalaries[[#This Row],[Years of Experience]],Categories!$A$14:$B$17,2)</f>
        <v>5-10 years</v>
      </c>
    </row>
    <row r="1750" spans="2:15" ht="15" customHeight="1" x14ac:dyDescent="0.25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s="8" t="str">
        <f>+VLOOKUP(tblSalaries[[#This Row],[clean Country]],tblCountries[#All],3,FALSE)</f>
        <v>Europe</v>
      </c>
      <c r="M1750" t="s">
        <v>9</v>
      </c>
      <c r="N1750">
        <v>16</v>
      </c>
      <c r="O1750" s="8" t="str">
        <f>+VLOOKUP(tblSalaries[[#This Row],[Years of Experience]],Categories!$A$14:$B$17,2)</f>
        <v>10-20 years</v>
      </c>
    </row>
    <row r="1751" spans="2:15" ht="15" customHeight="1" x14ac:dyDescent="0.25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s="8" t="str">
        <f>+VLOOKUP(tblSalaries[[#This Row],[clean Country]],tblCountries[#All],3,FALSE)</f>
        <v>South Asia</v>
      </c>
      <c r="M1751" t="s">
        <v>9</v>
      </c>
      <c r="N1751">
        <v>1</v>
      </c>
      <c r="O1751" s="8" t="str">
        <f>+VLOOKUP(tblSalaries[[#This Row],[Years of Experience]],Categories!$A$14:$B$17,2)</f>
        <v>Under 5 years</v>
      </c>
    </row>
    <row r="1752" spans="2:15" ht="15" customHeight="1" x14ac:dyDescent="0.25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s="8" t="str">
        <f>+VLOOKUP(tblSalaries[[#This Row],[clean Country]],tblCountries[#All],3,FALSE)</f>
        <v>South Asia</v>
      </c>
      <c r="M1752" t="s">
        <v>18</v>
      </c>
      <c r="N1752">
        <v>3</v>
      </c>
      <c r="O1752" s="8" t="str">
        <f>+VLOOKUP(tblSalaries[[#This Row],[Years of Experience]],Categories!$A$14:$B$17,2)</f>
        <v>Under 5 years</v>
      </c>
    </row>
    <row r="1753" spans="2:15" ht="15" customHeight="1" x14ac:dyDescent="0.25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s="8" t="str">
        <f>+VLOOKUP(tblSalaries[[#This Row],[clean Country]],tblCountries[#All],3,FALSE)</f>
        <v>South Asia</v>
      </c>
      <c r="M1753" t="s">
        <v>25</v>
      </c>
      <c r="N1753">
        <v>12</v>
      </c>
      <c r="O1753" s="8" t="str">
        <f>+VLOOKUP(tblSalaries[[#This Row],[Years of Experience]],Categories!$A$14:$B$17,2)</f>
        <v>10-20 years</v>
      </c>
    </row>
    <row r="1754" spans="2:15" ht="15" customHeight="1" x14ac:dyDescent="0.25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s="8" t="str">
        <f>+VLOOKUP(tblSalaries[[#This Row],[clean Country]],tblCountries[#All],3,FALSE)</f>
        <v>South Asia</v>
      </c>
      <c r="M1754" t="s">
        <v>9</v>
      </c>
      <c r="N1754">
        <v>2</v>
      </c>
      <c r="O1754" s="8" t="str">
        <f>+VLOOKUP(tblSalaries[[#This Row],[Years of Experience]],Categories!$A$14:$B$17,2)</f>
        <v>Under 5 years</v>
      </c>
    </row>
    <row r="1755" spans="2:15" ht="15" customHeight="1" x14ac:dyDescent="0.25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s="8" t="str">
        <f>+VLOOKUP(tblSalaries[[#This Row],[clean Country]],tblCountries[#All],3,FALSE)</f>
        <v>North America</v>
      </c>
      <c r="M1755" t="s">
        <v>18</v>
      </c>
      <c r="N1755">
        <v>2</v>
      </c>
      <c r="O1755" s="8" t="str">
        <f>+VLOOKUP(tblSalaries[[#This Row],[Years of Experience]],Categories!$A$14:$B$17,2)</f>
        <v>Under 5 years</v>
      </c>
    </row>
    <row r="1756" spans="2:15" ht="15" customHeight="1" x14ac:dyDescent="0.25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s="8" t="str">
        <f>+VLOOKUP(tblSalaries[[#This Row],[clean Country]],tblCountries[#All],3,FALSE)</f>
        <v>South Asia</v>
      </c>
      <c r="M1756" t="s">
        <v>9</v>
      </c>
      <c r="N1756">
        <v>1</v>
      </c>
      <c r="O1756" s="8" t="str">
        <f>+VLOOKUP(tblSalaries[[#This Row],[Years of Experience]],Categories!$A$14:$B$17,2)</f>
        <v>Under 5 years</v>
      </c>
    </row>
    <row r="1757" spans="2:15" ht="15" customHeight="1" x14ac:dyDescent="0.25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s="8" t="str">
        <f>+VLOOKUP(tblSalaries[[#This Row],[clean Country]],tblCountries[#All],3,FALSE)</f>
        <v>North America</v>
      </c>
      <c r="M1757" t="s">
        <v>9</v>
      </c>
      <c r="N1757">
        <v>12</v>
      </c>
      <c r="O1757" s="8" t="str">
        <f>+VLOOKUP(tblSalaries[[#This Row],[Years of Experience]],Categories!$A$14:$B$17,2)</f>
        <v>10-20 years</v>
      </c>
    </row>
    <row r="1758" spans="2:15" ht="15" customHeight="1" x14ac:dyDescent="0.25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s="8" t="str">
        <f>+VLOOKUP(tblSalaries[[#This Row],[clean Country]],tblCountries[#All],3,FALSE)</f>
        <v>South Asia</v>
      </c>
      <c r="M1758" t="s">
        <v>13</v>
      </c>
      <c r="N1758">
        <v>2</v>
      </c>
      <c r="O1758" s="8" t="str">
        <f>+VLOOKUP(tblSalaries[[#This Row],[Years of Experience]],Categories!$A$14:$B$17,2)</f>
        <v>Under 5 years</v>
      </c>
    </row>
    <row r="1759" spans="2:15" ht="15" customHeight="1" x14ac:dyDescent="0.25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s="8" t="str">
        <f>+VLOOKUP(tblSalaries[[#This Row],[clean Country]],tblCountries[#All],3,FALSE)</f>
        <v>South Asia</v>
      </c>
      <c r="M1759" t="s">
        <v>13</v>
      </c>
      <c r="N1759">
        <v>2</v>
      </c>
      <c r="O1759" s="8" t="str">
        <f>+VLOOKUP(tblSalaries[[#This Row],[Years of Experience]],Categories!$A$14:$B$17,2)</f>
        <v>Under 5 years</v>
      </c>
    </row>
    <row r="1760" spans="2:15" ht="15" customHeight="1" x14ac:dyDescent="0.25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s="8" t="str">
        <f>+VLOOKUP(tblSalaries[[#This Row],[clean Country]],tblCountries[#All],3,FALSE)</f>
        <v>North America</v>
      </c>
      <c r="M1760" t="s">
        <v>13</v>
      </c>
      <c r="N1760">
        <v>12</v>
      </c>
      <c r="O1760" s="8" t="str">
        <f>+VLOOKUP(tblSalaries[[#This Row],[Years of Experience]],Categories!$A$14:$B$17,2)</f>
        <v>10-20 years</v>
      </c>
    </row>
    <row r="1761" spans="2:15" ht="15" customHeight="1" x14ac:dyDescent="0.25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s="8" t="str">
        <f>+VLOOKUP(tblSalaries[[#This Row],[clean Country]],tblCountries[#All],3,FALSE)</f>
        <v>North America</v>
      </c>
      <c r="M1761" t="s">
        <v>25</v>
      </c>
      <c r="N1761">
        <v>1</v>
      </c>
      <c r="O1761" s="8" t="str">
        <f>+VLOOKUP(tblSalaries[[#This Row],[Years of Experience]],Categories!$A$14:$B$17,2)</f>
        <v>Under 5 years</v>
      </c>
    </row>
    <row r="1762" spans="2:15" ht="15" customHeight="1" x14ac:dyDescent="0.25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s="8" t="str">
        <f>+VLOOKUP(tblSalaries[[#This Row],[clean Country]],tblCountries[#All],3,FALSE)</f>
        <v>South Asia</v>
      </c>
      <c r="M1762" t="s">
        <v>18</v>
      </c>
      <c r="N1762">
        <v>3</v>
      </c>
      <c r="O1762" s="8" t="str">
        <f>+VLOOKUP(tblSalaries[[#This Row],[Years of Experience]],Categories!$A$14:$B$17,2)</f>
        <v>Under 5 years</v>
      </c>
    </row>
    <row r="1763" spans="2:15" ht="15" customHeight="1" x14ac:dyDescent="0.25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s="8" t="str">
        <f>+VLOOKUP(tblSalaries[[#This Row],[clean Country]],tblCountries[#All],3,FALSE)</f>
        <v>North America</v>
      </c>
      <c r="M1763" t="s">
        <v>9</v>
      </c>
      <c r="N1763">
        <v>14</v>
      </c>
      <c r="O1763" s="8" t="str">
        <f>+VLOOKUP(tblSalaries[[#This Row],[Years of Experience]],Categories!$A$14:$B$17,2)</f>
        <v>10-20 years</v>
      </c>
    </row>
    <row r="1764" spans="2:15" ht="15" customHeight="1" x14ac:dyDescent="0.25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s="8" t="str">
        <f>+VLOOKUP(tblSalaries[[#This Row],[clean Country]],tblCountries[#All],3,FALSE)</f>
        <v>North America</v>
      </c>
      <c r="M1764" t="s">
        <v>18</v>
      </c>
      <c r="N1764">
        <v>10</v>
      </c>
      <c r="O1764" s="8" t="str">
        <f>+VLOOKUP(tblSalaries[[#This Row],[Years of Experience]],Categories!$A$14:$B$17,2)</f>
        <v>10-20 years</v>
      </c>
    </row>
    <row r="1765" spans="2:15" ht="15" customHeight="1" x14ac:dyDescent="0.25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s="8" t="str">
        <f>+VLOOKUP(tblSalaries[[#This Row],[clean Country]],tblCountries[#All],3,FALSE)</f>
        <v>North America</v>
      </c>
      <c r="M1765" t="s">
        <v>18</v>
      </c>
      <c r="N1765">
        <v>13</v>
      </c>
      <c r="O1765" s="8" t="str">
        <f>+VLOOKUP(tblSalaries[[#This Row],[Years of Experience]],Categories!$A$14:$B$17,2)</f>
        <v>10-20 years</v>
      </c>
    </row>
    <row r="1766" spans="2:15" ht="15" customHeight="1" x14ac:dyDescent="0.25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s="8" t="str">
        <f>+VLOOKUP(tblSalaries[[#This Row],[clean Country]],tblCountries[#All],3,FALSE)</f>
        <v>North America</v>
      </c>
      <c r="M1766" t="s">
        <v>13</v>
      </c>
      <c r="N1766">
        <v>4</v>
      </c>
      <c r="O1766" s="8" t="str">
        <f>+VLOOKUP(tblSalaries[[#This Row],[Years of Experience]],Categories!$A$14:$B$17,2)</f>
        <v>Under 5 years</v>
      </c>
    </row>
    <row r="1767" spans="2:15" ht="15" customHeight="1" x14ac:dyDescent="0.25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s="8" t="str">
        <f>+VLOOKUP(tblSalaries[[#This Row],[clean Country]],tblCountries[#All],3,FALSE)</f>
        <v>North America</v>
      </c>
      <c r="M1767" t="s">
        <v>13</v>
      </c>
      <c r="N1767">
        <v>10</v>
      </c>
      <c r="O1767" s="8" t="str">
        <f>+VLOOKUP(tblSalaries[[#This Row],[Years of Experience]],Categories!$A$14:$B$17,2)</f>
        <v>10-20 years</v>
      </c>
    </row>
    <row r="1768" spans="2:15" ht="15" customHeight="1" x14ac:dyDescent="0.25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s="8" t="str">
        <f>+VLOOKUP(tblSalaries[[#This Row],[clean Country]],tblCountries[#All],3,FALSE)</f>
        <v>North America</v>
      </c>
      <c r="M1768" t="s">
        <v>9</v>
      </c>
      <c r="N1768">
        <v>3</v>
      </c>
      <c r="O1768" s="8" t="str">
        <f>+VLOOKUP(tblSalaries[[#This Row],[Years of Experience]],Categories!$A$14:$B$17,2)</f>
        <v>Under 5 years</v>
      </c>
    </row>
    <row r="1769" spans="2:15" ht="15" customHeight="1" x14ac:dyDescent="0.25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s="8" t="str">
        <f>+VLOOKUP(tblSalaries[[#This Row],[clean Country]],tblCountries[#All],3,FALSE)</f>
        <v>North America</v>
      </c>
      <c r="M1769" t="s">
        <v>9</v>
      </c>
      <c r="N1769">
        <v>4</v>
      </c>
      <c r="O1769" s="8" t="str">
        <f>+VLOOKUP(tblSalaries[[#This Row],[Years of Experience]],Categories!$A$14:$B$17,2)</f>
        <v>Under 5 years</v>
      </c>
    </row>
    <row r="1770" spans="2:15" ht="15" customHeight="1" x14ac:dyDescent="0.25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s="8" t="str">
        <f>+VLOOKUP(tblSalaries[[#This Row],[clean Country]],tblCountries[#All],3,FALSE)</f>
        <v>North America</v>
      </c>
      <c r="M1770" t="s">
        <v>13</v>
      </c>
      <c r="N1770">
        <v>3</v>
      </c>
      <c r="O1770" s="8" t="str">
        <f>+VLOOKUP(tblSalaries[[#This Row],[Years of Experience]],Categories!$A$14:$B$17,2)</f>
        <v>Under 5 years</v>
      </c>
    </row>
    <row r="1771" spans="2:15" ht="15" customHeight="1" x14ac:dyDescent="0.25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s="8" t="str">
        <f>+VLOOKUP(tblSalaries[[#This Row],[clean Country]],tblCountries[#All],3,FALSE)</f>
        <v>Oceania</v>
      </c>
      <c r="M1771" t="s">
        <v>18</v>
      </c>
      <c r="N1771">
        <v>12</v>
      </c>
      <c r="O1771" s="8" t="str">
        <f>+VLOOKUP(tblSalaries[[#This Row],[Years of Experience]],Categories!$A$14:$B$17,2)</f>
        <v>10-20 years</v>
      </c>
    </row>
    <row r="1772" spans="2:15" ht="15" customHeight="1" x14ac:dyDescent="0.25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s="8" t="str">
        <f>+VLOOKUP(tblSalaries[[#This Row],[clean Country]],tblCountries[#All],3,FALSE)</f>
        <v>South Asia</v>
      </c>
      <c r="M1772" t="s">
        <v>18</v>
      </c>
      <c r="N1772">
        <v>4</v>
      </c>
      <c r="O1772" s="8" t="str">
        <f>+VLOOKUP(tblSalaries[[#This Row],[Years of Experience]],Categories!$A$14:$B$17,2)</f>
        <v>Under 5 years</v>
      </c>
    </row>
    <row r="1773" spans="2:15" ht="15" customHeight="1" x14ac:dyDescent="0.25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s="8" t="str">
        <f>+VLOOKUP(tblSalaries[[#This Row],[clean Country]],tblCountries[#All],3,FALSE)</f>
        <v>South Asia</v>
      </c>
      <c r="M1773" t="s">
        <v>9</v>
      </c>
      <c r="N1773">
        <v>5</v>
      </c>
      <c r="O1773" s="8" t="str">
        <f>+VLOOKUP(tblSalaries[[#This Row],[Years of Experience]],Categories!$A$14:$B$17,2)</f>
        <v>5-10 years</v>
      </c>
    </row>
    <row r="1774" spans="2:15" ht="15" customHeight="1" x14ac:dyDescent="0.25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s="8" t="str">
        <f>+VLOOKUP(tblSalaries[[#This Row],[clean Country]],tblCountries[#All],3,FALSE)</f>
        <v>Europe</v>
      </c>
      <c r="M1774" t="s">
        <v>9</v>
      </c>
      <c r="N1774">
        <v>20</v>
      </c>
      <c r="O1774" s="8" t="str">
        <f>+VLOOKUP(tblSalaries[[#This Row],[Years of Experience]],Categories!$A$14:$B$17,2)</f>
        <v>Over 20 years</v>
      </c>
    </row>
    <row r="1775" spans="2:15" ht="15" customHeight="1" x14ac:dyDescent="0.25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s="8" t="str">
        <f>+VLOOKUP(tblSalaries[[#This Row],[clean Country]],tblCountries[#All],3,FALSE)</f>
        <v>Europe</v>
      </c>
      <c r="M1775" t="s">
        <v>13</v>
      </c>
      <c r="N1775">
        <v>1</v>
      </c>
      <c r="O1775" s="8" t="str">
        <f>+VLOOKUP(tblSalaries[[#This Row],[Years of Experience]],Categories!$A$14:$B$17,2)</f>
        <v>Under 5 years</v>
      </c>
    </row>
    <row r="1776" spans="2:15" ht="15" customHeight="1" x14ac:dyDescent="0.25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s="8" t="str">
        <f>+VLOOKUP(tblSalaries[[#This Row],[clean Country]],tblCountries[#All],3,FALSE)</f>
        <v>South Asia</v>
      </c>
      <c r="M1776" t="s">
        <v>13</v>
      </c>
      <c r="N1776">
        <v>8</v>
      </c>
      <c r="O1776" s="8" t="str">
        <f>+VLOOKUP(tblSalaries[[#This Row],[Years of Experience]],Categories!$A$14:$B$17,2)</f>
        <v>5-10 years</v>
      </c>
    </row>
    <row r="1777" spans="2:15" ht="15" customHeight="1" x14ac:dyDescent="0.25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s="8" t="str">
        <f>+VLOOKUP(tblSalaries[[#This Row],[clean Country]],tblCountries[#All],3,FALSE)</f>
        <v>Oceania</v>
      </c>
      <c r="M1777" t="s">
        <v>18</v>
      </c>
      <c r="N1777">
        <v>15</v>
      </c>
      <c r="O1777" s="8" t="str">
        <f>+VLOOKUP(tblSalaries[[#This Row],[Years of Experience]],Categories!$A$14:$B$17,2)</f>
        <v>10-20 years</v>
      </c>
    </row>
    <row r="1778" spans="2:15" ht="15" customHeight="1" x14ac:dyDescent="0.25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s="8" t="str">
        <f>+VLOOKUP(tblSalaries[[#This Row],[clean Country]],tblCountries[#All],3,FALSE)</f>
        <v>South Asia</v>
      </c>
      <c r="M1778" t="s">
        <v>13</v>
      </c>
      <c r="N1778">
        <v>8</v>
      </c>
      <c r="O1778" s="8" t="str">
        <f>+VLOOKUP(tblSalaries[[#This Row],[Years of Experience]],Categories!$A$14:$B$17,2)</f>
        <v>5-10 years</v>
      </c>
    </row>
    <row r="1779" spans="2:15" ht="15" customHeight="1" x14ac:dyDescent="0.25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s="8" t="str">
        <f>+VLOOKUP(tblSalaries[[#This Row],[clean Country]],tblCountries[#All],3,FALSE)</f>
        <v>South Asia</v>
      </c>
      <c r="M1779" t="s">
        <v>13</v>
      </c>
      <c r="N1779">
        <v>3</v>
      </c>
      <c r="O1779" s="8" t="str">
        <f>+VLOOKUP(tblSalaries[[#This Row],[Years of Experience]],Categories!$A$14:$B$17,2)</f>
        <v>Under 5 years</v>
      </c>
    </row>
    <row r="1780" spans="2:15" ht="15" customHeight="1" x14ac:dyDescent="0.25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s="8" t="str">
        <f>+VLOOKUP(tblSalaries[[#This Row],[clean Country]],tblCountries[#All],3,FALSE)</f>
        <v>South Asia</v>
      </c>
      <c r="M1780" t="s">
        <v>9</v>
      </c>
      <c r="N1780">
        <v>4</v>
      </c>
      <c r="O1780" s="8" t="str">
        <f>+VLOOKUP(tblSalaries[[#This Row],[Years of Experience]],Categories!$A$14:$B$17,2)</f>
        <v>Under 5 years</v>
      </c>
    </row>
    <row r="1781" spans="2:15" ht="15" customHeight="1" x14ac:dyDescent="0.25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s="8" t="str">
        <f>+VLOOKUP(tblSalaries[[#This Row],[clean Country]],tblCountries[#All],3,FALSE)</f>
        <v>North America</v>
      </c>
      <c r="M1781" t="s">
        <v>9</v>
      </c>
      <c r="N1781">
        <v>2</v>
      </c>
      <c r="O1781" s="8" t="str">
        <f>+VLOOKUP(tblSalaries[[#This Row],[Years of Experience]],Categories!$A$14:$B$17,2)</f>
        <v>Under 5 years</v>
      </c>
    </row>
    <row r="1782" spans="2:15" ht="15" customHeight="1" x14ac:dyDescent="0.25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s="8" t="str">
        <f>+VLOOKUP(tblSalaries[[#This Row],[clean Country]],tblCountries[#All],3,FALSE)</f>
        <v>Europe</v>
      </c>
      <c r="M1782" t="s">
        <v>18</v>
      </c>
      <c r="N1782">
        <v>14</v>
      </c>
      <c r="O1782" s="8" t="str">
        <f>+VLOOKUP(tblSalaries[[#This Row],[Years of Experience]],Categories!$A$14:$B$17,2)</f>
        <v>10-20 years</v>
      </c>
    </row>
    <row r="1783" spans="2:15" ht="15" customHeight="1" x14ac:dyDescent="0.25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s="8" t="str">
        <f>+VLOOKUP(tblSalaries[[#This Row],[clean Country]],tblCountries[#All],3,FALSE)</f>
        <v>North America</v>
      </c>
      <c r="M1783" t="s">
        <v>18</v>
      </c>
      <c r="N1783">
        <v>2</v>
      </c>
      <c r="O1783" s="8" t="str">
        <f>+VLOOKUP(tblSalaries[[#This Row],[Years of Experience]],Categories!$A$14:$B$17,2)</f>
        <v>Under 5 years</v>
      </c>
    </row>
    <row r="1784" spans="2:15" ht="15" customHeight="1" x14ac:dyDescent="0.25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s="8" t="str">
        <f>+VLOOKUP(tblSalaries[[#This Row],[clean Country]],tblCountries[#All],3,FALSE)</f>
        <v>North America</v>
      </c>
      <c r="M1784" t="s">
        <v>18</v>
      </c>
      <c r="N1784">
        <v>5</v>
      </c>
      <c r="O1784" s="8" t="str">
        <f>+VLOOKUP(tblSalaries[[#This Row],[Years of Experience]],Categories!$A$14:$B$17,2)</f>
        <v>5-10 years</v>
      </c>
    </row>
    <row r="1785" spans="2:15" ht="15" customHeight="1" x14ac:dyDescent="0.25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s="8" t="str">
        <f>+VLOOKUP(tblSalaries[[#This Row],[clean Country]],tblCountries[#All],3,FALSE)</f>
        <v>North America</v>
      </c>
      <c r="M1785" t="s">
        <v>13</v>
      </c>
      <c r="N1785">
        <v>20</v>
      </c>
      <c r="O1785" s="8" t="str">
        <f>+VLOOKUP(tblSalaries[[#This Row],[Years of Experience]],Categories!$A$14:$B$17,2)</f>
        <v>Over 20 years</v>
      </c>
    </row>
    <row r="1786" spans="2:15" ht="15" customHeight="1" x14ac:dyDescent="0.25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s="8" t="str">
        <f>+VLOOKUP(tblSalaries[[#This Row],[clean Country]],tblCountries[#All],3,FALSE)</f>
        <v>North America</v>
      </c>
      <c r="M1786" t="s">
        <v>13</v>
      </c>
      <c r="N1786">
        <v>5</v>
      </c>
      <c r="O1786" s="8" t="str">
        <f>+VLOOKUP(tblSalaries[[#This Row],[Years of Experience]],Categories!$A$14:$B$17,2)</f>
        <v>5-10 years</v>
      </c>
    </row>
    <row r="1787" spans="2:15" ht="15" customHeight="1" x14ac:dyDescent="0.25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s="8" t="str">
        <f>+VLOOKUP(tblSalaries[[#This Row],[clean Country]],tblCountries[#All],3,FALSE)</f>
        <v>North America</v>
      </c>
      <c r="M1787" t="s">
        <v>18</v>
      </c>
      <c r="N1787">
        <v>25</v>
      </c>
      <c r="O1787" s="8" t="str">
        <f>+VLOOKUP(tblSalaries[[#This Row],[Years of Experience]],Categories!$A$14:$B$17,2)</f>
        <v>Over 20 years</v>
      </c>
    </row>
    <row r="1788" spans="2:15" ht="15" customHeight="1" x14ac:dyDescent="0.25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s="8" t="str">
        <f>+VLOOKUP(tblSalaries[[#This Row],[clean Country]],tblCountries[#All],3,FALSE)</f>
        <v>North America</v>
      </c>
      <c r="M1788" t="s">
        <v>13</v>
      </c>
      <c r="N1788">
        <v>20</v>
      </c>
      <c r="O1788" s="8" t="str">
        <f>+VLOOKUP(tblSalaries[[#This Row],[Years of Experience]],Categories!$A$14:$B$17,2)</f>
        <v>Over 20 years</v>
      </c>
    </row>
    <row r="1789" spans="2:15" ht="15" customHeight="1" x14ac:dyDescent="0.25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s="8" t="str">
        <f>+VLOOKUP(tblSalaries[[#This Row],[clean Country]],tblCountries[#All],3,FALSE)</f>
        <v>Europe</v>
      </c>
      <c r="M1789" t="s">
        <v>9</v>
      </c>
      <c r="N1789">
        <v>10</v>
      </c>
      <c r="O1789" s="8" t="str">
        <f>+VLOOKUP(tblSalaries[[#This Row],[Years of Experience]],Categories!$A$14:$B$17,2)</f>
        <v>10-20 years</v>
      </c>
    </row>
    <row r="1790" spans="2:15" ht="15" customHeight="1" x14ac:dyDescent="0.25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s="8" t="str">
        <f>+VLOOKUP(tblSalaries[[#This Row],[clean Country]],tblCountries[#All],3,FALSE)</f>
        <v>North America</v>
      </c>
      <c r="M1790" t="s">
        <v>9</v>
      </c>
      <c r="N1790">
        <v>20</v>
      </c>
      <c r="O1790" s="8" t="str">
        <f>+VLOOKUP(tblSalaries[[#This Row],[Years of Experience]],Categories!$A$14:$B$17,2)</f>
        <v>Over 20 years</v>
      </c>
    </row>
    <row r="1791" spans="2:15" ht="15" customHeight="1" x14ac:dyDescent="0.25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s="8" t="str">
        <f>+VLOOKUP(tblSalaries[[#This Row],[clean Country]],tblCountries[#All],3,FALSE)</f>
        <v>East Asia</v>
      </c>
      <c r="M1791" t="s">
        <v>25</v>
      </c>
      <c r="N1791">
        <v>1</v>
      </c>
      <c r="O1791" s="8" t="str">
        <f>+VLOOKUP(tblSalaries[[#This Row],[Years of Experience]],Categories!$A$14:$B$17,2)</f>
        <v>Under 5 years</v>
      </c>
    </row>
    <row r="1792" spans="2:15" ht="15" customHeight="1" x14ac:dyDescent="0.25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s="8" t="str">
        <f>+VLOOKUP(tblSalaries[[#This Row],[clean Country]],tblCountries[#All],3,FALSE)</f>
        <v>South Asia</v>
      </c>
      <c r="M1792" t="s">
        <v>18</v>
      </c>
      <c r="N1792">
        <v>0.3</v>
      </c>
      <c r="O1792" s="8" t="str">
        <f>+VLOOKUP(tblSalaries[[#This Row],[Years of Experience]],Categories!$A$14:$B$17,2)</f>
        <v>Under 5 years</v>
      </c>
    </row>
    <row r="1793" spans="2:15" ht="15" customHeight="1" x14ac:dyDescent="0.25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s="8" t="str">
        <f>+VLOOKUP(tblSalaries[[#This Row],[clean Country]],tblCountries[#All],3,FALSE)</f>
        <v>South Asia</v>
      </c>
      <c r="M1793" t="s">
        <v>18</v>
      </c>
      <c r="N1793">
        <v>10</v>
      </c>
      <c r="O1793" s="8" t="str">
        <f>+VLOOKUP(tblSalaries[[#This Row],[Years of Experience]],Categories!$A$14:$B$17,2)</f>
        <v>10-20 years</v>
      </c>
    </row>
    <row r="1794" spans="2:15" ht="15" customHeight="1" x14ac:dyDescent="0.25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s="8" t="str">
        <f>+VLOOKUP(tblSalaries[[#This Row],[clean Country]],tblCountries[#All],3,FALSE)</f>
        <v>South Asia</v>
      </c>
      <c r="M1794" t="s">
        <v>18</v>
      </c>
      <c r="N1794">
        <v>6</v>
      </c>
      <c r="O1794" s="8" t="str">
        <f>+VLOOKUP(tblSalaries[[#This Row],[Years of Experience]],Categories!$A$14:$B$17,2)</f>
        <v>5-10 years</v>
      </c>
    </row>
    <row r="1795" spans="2:15" ht="15" customHeight="1" x14ac:dyDescent="0.25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s="8" t="str">
        <f>+VLOOKUP(tblSalaries[[#This Row],[clean Country]],tblCountries[#All],3,FALSE)</f>
        <v>Europe</v>
      </c>
      <c r="M1795" t="s">
        <v>13</v>
      </c>
      <c r="N1795">
        <v>7</v>
      </c>
      <c r="O1795" s="8" t="str">
        <f>+VLOOKUP(tblSalaries[[#This Row],[Years of Experience]],Categories!$A$14:$B$17,2)</f>
        <v>5-10 years</v>
      </c>
    </row>
    <row r="1796" spans="2:15" ht="15" customHeight="1" x14ac:dyDescent="0.25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s="8" t="str">
        <f>+VLOOKUP(tblSalaries[[#This Row],[clean Country]],tblCountries[#All],3,FALSE)</f>
        <v>South Asia</v>
      </c>
      <c r="M1796" t="s">
        <v>9</v>
      </c>
      <c r="N1796">
        <v>7</v>
      </c>
      <c r="O1796" s="8" t="str">
        <f>+VLOOKUP(tblSalaries[[#This Row],[Years of Experience]],Categories!$A$14:$B$17,2)</f>
        <v>5-10 years</v>
      </c>
    </row>
    <row r="1797" spans="2:15" ht="15" customHeight="1" x14ac:dyDescent="0.25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s="8" t="str">
        <f>+VLOOKUP(tblSalaries[[#This Row],[clean Country]],tblCountries[#All],3,FALSE)</f>
        <v>South Asia</v>
      </c>
      <c r="M1797" t="s">
        <v>18</v>
      </c>
      <c r="N1797">
        <v>6</v>
      </c>
      <c r="O1797" s="8" t="str">
        <f>+VLOOKUP(tblSalaries[[#This Row],[Years of Experience]],Categories!$A$14:$B$17,2)</f>
        <v>5-10 years</v>
      </c>
    </row>
    <row r="1798" spans="2:15" ht="15" customHeight="1" x14ac:dyDescent="0.25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s="8" t="str">
        <f>+VLOOKUP(tblSalaries[[#This Row],[clean Country]],tblCountries[#All],3,FALSE)</f>
        <v>Europe</v>
      </c>
      <c r="M1798" t="s">
        <v>18</v>
      </c>
      <c r="N1798">
        <v>10</v>
      </c>
      <c r="O1798" s="8" t="str">
        <f>+VLOOKUP(tblSalaries[[#This Row],[Years of Experience]],Categories!$A$14:$B$17,2)</f>
        <v>10-20 years</v>
      </c>
    </row>
    <row r="1799" spans="2:15" ht="15" customHeight="1" x14ac:dyDescent="0.25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s="8" t="str">
        <f>+VLOOKUP(tblSalaries[[#This Row],[clean Country]],tblCountries[#All],3,FALSE)</f>
        <v>North America</v>
      </c>
      <c r="M1799" t="s">
        <v>9</v>
      </c>
      <c r="N1799">
        <v>15</v>
      </c>
      <c r="O1799" s="8" t="str">
        <f>+VLOOKUP(tblSalaries[[#This Row],[Years of Experience]],Categories!$A$14:$B$17,2)</f>
        <v>10-20 years</v>
      </c>
    </row>
    <row r="1800" spans="2:15" ht="15" customHeight="1" x14ac:dyDescent="0.25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s="8" t="str">
        <f>+VLOOKUP(tblSalaries[[#This Row],[clean Country]],tblCountries[#All],3,FALSE)</f>
        <v>North America</v>
      </c>
      <c r="M1800" t="s">
        <v>9</v>
      </c>
      <c r="N1800">
        <v>9</v>
      </c>
      <c r="O1800" s="8" t="str">
        <f>+VLOOKUP(tblSalaries[[#This Row],[Years of Experience]],Categories!$A$14:$B$17,2)</f>
        <v>5-10 years</v>
      </c>
    </row>
    <row r="1801" spans="2:15" ht="15" customHeight="1" x14ac:dyDescent="0.25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s="8" t="str">
        <f>+VLOOKUP(tblSalaries[[#This Row],[clean Country]],tblCountries[#All],3,FALSE)</f>
        <v>North America</v>
      </c>
      <c r="M1801" t="s">
        <v>18</v>
      </c>
      <c r="N1801">
        <v>0</v>
      </c>
      <c r="O1801" s="8" t="str">
        <f>+VLOOKUP(tblSalaries[[#This Row],[Years of Experience]],Categories!$A$14:$B$17,2)</f>
        <v>Under 5 years</v>
      </c>
    </row>
    <row r="1802" spans="2:15" ht="15" customHeight="1" x14ac:dyDescent="0.25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s="8" t="str">
        <f>+VLOOKUP(tblSalaries[[#This Row],[clean Country]],tblCountries[#All],3,FALSE)</f>
        <v>North America</v>
      </c>
      <c r="M1802" t="s">
        <v>9</v>
      </c>
      <c r="N1802">
        <v>9</v>
      </c>
      <c r="O1802" s="8" t="str">
        <f>+VLOOKUP(tblSalaries[[#This Row],[Years of Experience]],Categories!$A$14:$B$17,2)</f>
        <v>5-10 years</v>
      </c>
    </row>
    <row r="1803" spans="2:15" ht="15" customHeight="1" x14ac:dyDescent="0.25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s="8" t="str">
        <f>+VLOOKUP(tblSalaries[[#This Row],[clean Country]],tblCountries[#All],3,FALSE)</f>
        <v>North America</v>
      </c>
      <c r="M1803" t="s">
        <v>9</v>
      </c>
      <c r="N1803">
        <v>6</v>
      </c>
      <c r="O1803" s="8" t="str">
        <f>+VLOOKUP(tblSalaries[[#This Row],[Years of Experience]],Categories!$A$14:$B$17,2)</f>
        <v>5-10 years</v>
      </c>
    </row>
    <row r="1804" spans="2:15" ht="15" customHeight="1" x14ac:dyDescent="0.25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s="8" t="str">
        <f>+VLOOKUP(tblSalaries[[#This Row],[clean Country]],tblCountries[#All],3,FALSE)</f>
        <v>Central Asia &amp; Middle East</v>
      </c>
      <c r="M1804" t="s">
        <v>9</v>
      </c>
      <c r="N1804">
        <v>5</v>
      </c>
      <c r="O1804" s="8" t="str">
        <f>+VLOOKUP(tblSalaries[[#This Row],[Years of Experience]],Categories!$A$14:$B$17,2)</f>
        <v>5-10 years</v>
      </c>
    </row>
    <row r="1805" spans="2:15" ht="15" customHeight="1" x14ac:dyDescent="0.25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s="8" t="str">
        <f>+VLOOKUP(tblSalaries[[#This Row],[clean Country]],tblCountries[#All],3,FALSE)</f>
        <v>South Asia</v>
      </c>
      <c r="M1805" t="s">
        <v>9</v>
      </c>
      <c r="N1805">
        <v>5</v>
      </c>
      <c r="O1805" s="8" t="str">
        <f>+VLOOKUP(tblSalaries[[#This Row],[Years of Experience]],Categories!$A$14:$B$17,2)</f>
        <v>5-10 years</v>
      </c>
    </row>
    <row r="1806" spans="2:15" ht="15" customHeight="1" x14ac:dyDescent="0.25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s="8" t="str">
        <f>+VLOOKUP(tblSalaries[[#This Row],[clean Country]],tblCountries[#All],3,FALSE)</f>
        <v>South Asia</v>
      </c>
      <c r="M1806" t="s">
        <v>9</v>
      </c>
      <c r="N1806">
        <v>3</v>
      </c>
      <c r="O1806" s="8" t="str">
        <f>+VLOOKUP(tblSalaries[[#This Row],[Years of Experience]],Categories!$A$14:$B$17,2)</f>
        <v>Under 5 years</v>
      </c>
    </row>
    <row r="1807" spans="2:15" ht="15" customHeight="1" x14ac:dyDescent="0.25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s="8" t="str">
        <f>+VLOOKUP(tblSalaries[[#This Row],[clean Country]],tblCountries[#All],3,FALSE)</f>
        <v>North America</v>
      </c>
      <c r="M1807" t="s">
        <v>13</v>
      </c>
      <c r="N1807">
        <v>15</v>
      </c>
      <c r="O1807" s="8" t="str">
        <f>+VLOOKUP(tblSalaries[[#This Row],[Years of Experience]],Categories!$A$14:$B$17,2)</f>
        <v>10-20 years</v>
      </c>
    </row>
    <row r="1808" spans="2:15" ht="15" customHeight="1" x14ac:dyDescent="0.25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s="8" t="str">
        <f>+VLOOKUP(tblSalaries[[#This Row],[clean Country]],tblCountries[#All],3,FALSE)</f>
        <v>Europe</v>
      </c>
      <c r="M1808" t="s">
        <v>13</v>
      </c>
      <c r="N1808">
        <v>23</v>
      </c>
      <c r="O1808" s="8" t="str">
        <f>+VLOOKUP(tblSalaries[[#This Row],[Years of Experience]],Categories!$A$14:$B$17,2)</f>
        <v>Over 20 years</v>
      </c>
    </row>
    <row r="1809" spans="2:15" ht="15" customHeight="1" x14ac:dyDescent="0.25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s="8" t="str">
        <f>+VLOOKUP(tblSalaries[[#This Row],[clean Country]],tblCountries[#All],3,FALSE)</f>
        <v>North America</v>
      </c>
      <c r="M1809" t="s">
        <v>18</v>
      </c>
      <c r="N1809">
        <v>3</v>
      </c>
      <c r="O1809" s="8" t="str">
        <f>+VLOOKUP(tblSalaries[[#This Row],[Years of Experience]],Categories!$A$14:$B$17,2)</f>
        <v>Under 5 years</v>
      </c>
    </row>
    <row r="1810" spans="2:15" ht="15" customHeight="1" x14ac:dyDescent="0.25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s="8" t="str">
        <f>+VLOOKUP(tblSalaries[[#This Row],[clean Country]],tblCountries[#All],3,FALSE)</f>
        <v>South Asia</v>
      </c>
      <c r="M1810" t="s">
        <v>13</v>
      </c>
      <c r="N1810">
        <v>0</v>
      </c>
      <c r="O1810" s="8" t="str">
        <f>+VLOOKUP(tblSalaries[[#This Row],[Years of Experience]],Categories!$A$14:$B$17,2)</f>
        <v>Under 5 years</v>
      </c>
    </row>
    <row r="1811" spans="2:15" ht="15" customHeight="1" x14ac:dyDescent="0.25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s="8" t="str">
        <f>+VLOOKUP(tblSalaries[[#This Row],[clean Country]],tblCountries[#All],3,FALSE)</f>
        <v>North America</v>
      </c>
      <c r="M1811" t="s">
        <v>9</v>
      </c>
      <c r="N1811">
        <v>1</v>
      </c>
      <c r="O1811" s="8" t="str">
        <f>+VLOOKUP(tblSalaries[[#This Row],[Years of Experience]],Categories!$A$14:$B$17,2)</f>
        <v>Under 5 years</v>
      </c>
    </row>
    <row r="1812" spans="2:15" ht="15" customHeight="1" x14ac:dyDescent="0.25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s="8" t="str">
        <f>+VLOOKUP(tblSalaries[[#This Row],[clean Country]],tblCountries[#All],3,FALSE)</f>
        <v>North America</v>
      </c>
      <c r="M1812" t="s">
        <v>18</v>
      </c>
      <c r="N1812">
        <v>15</v>
      </c>
      <c r="O1812" s="8" t="str">
        <f>+VLOOKUP(tblSalaries[[#This Row],[Years of Experience]],Categories!$A$14:$B$17,2)</f>
        <v>10-20 years</v>
      </c>
    </row>
    <row r="1813" spans="2:15" ht="15" customHeight="1" x14ac:dyDescent="0.25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s="8" t="str">
        <f>+VLOOKUP(tblSalaries[[#This Row],[clean Country]],tblCountries[#All],3,FALSE)</f>
        <v>Central &amp; South America</v>
      </c>
      <c r="M1813" t="s">
        <v>18</v>
      </c>
      <c r="N1813">
        <v>1</v>
      </c>
      <c r="O1813" s="8" t="str">
        <f>+VLOOKUP(tblSalaries[[#This Row],[Years of Experience]],Categories!$A$14:$B$17,2)</f>
        <v>Under 5 years</v>
      </c>
    </row>
    <row r="1814" spans="2:15" ht="15" customHeight="1" x14ac:dyDescent="0.25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s="8" t="str">
        <f>+VLOOKUP(tblSalaries[[#This Row],[clean Country]],tblCountries[#All],3,FALSE)</f>
        <v>Europe</v>
      </c>
      <c r="M1814" t="s">
        <v>18</v>
      </c>
      <c r="N1814">
        <v>7</v>
      </c>
      <c r="O1814" s="8" t="str">
        <f>+VLOOKUP(tblSalaries[[#This Row],[Years of Experience]],Categories!$A$14:$B$17,2)</f>
        <v>5-10 years</v>
      </c>
    </row>
    <row r="1815" spans="2:15" ht="15" customHeight="1" x14ac:dyDescent="0.25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s="8" t="str">
        <f>+VLOOKUP(tblSalaries[[#This Row],[clean Country]],tblCountries[#All],3,FALSE)</f>
        <v>North America</v>
      </c>
      <c r="M1815" t="s">
        <v>13</v>
      </c>
      <c r="N1815">
        <v>1</v>
      </c>
      <c r="O1815" s="8" t="str">
        <f>+VLOOKUP(tblSalaries[[#This Row],[Years of Experience]],Categories!$A$14:$B$17,2)</f>
        <v>Under 5 years</v>
      </c>
    </row>
    <row r="1816" spans="2:15" ht="15" customHeight="1" x14ac:dyDescent="0.25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s="8" t="str">
        <f>+VLOOKUP(tblSalaries[[#This Row],[clean Country]],tblCountries[#All],3,FALSE)</f>
        <v>North America</v>
      </c>
      <c r="M1816" t="s">
        <v>9</v>
      </c>
      <c r="N1816">
        <v>1</v>
      </c>
      <c r="O1816" s="8" t="str">
        <f>+VLOOKUP(tblSalaries[[#This Row],[Years of Experience]],Categories!$A$14:$B$17,2)</f>
        <v>Under 5 years</v>
      </c>
    </row>
    <row r="1817" spans="2:15" ht="15" customHeight="1" x14ac:dyDescent="0.25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s="8" t="str">
        <f>+VLOOKUP(tblSalaries[[#This Row],[clean Country]],tblCountries[#All],3,FALSE)</f>
        <v>North America</v>
      </c>
      <c r="M1817" t="s">
        <v>9</v>
      </c>
      <c r="N1817">
        <v>1</v>
      </c>
      <c r="O1817" s="8" t="str">
        <f>+VLOOKUP(tblSalaries[[#This Row],[Years of Experience]],Categories!$A$14:$B$17,2)</f>
        <v>Under 5 years</v>
      </c>
    </row>
    <row r="1818" spans="2:15" ht="15" customHeight="1" x14ac:dyDescent="0.25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s="8" t="str">
        <f>+VLOOKUP(tblSalaries[[#This Row],[clean Country]],tblCountries[#All],3,FALSE)</f>
        <v>Europe</v>
      </c>
      <c r="M1818" t="s">
        <v>13</v>
      </c>
      <c r="N1818">
        <v>0.3</v>
      </c>
      <c r="O1818" s="8" t="str">
        <f>+VLOOKUP(tblSalaries[[#This Row],[Years of Experience]],Categories!$A$14:$B$17,2)</f>
        <v>Under 5 years</v>
      </c>
    </row>
    <row r="1819" spans="2:15" ht="15" customHeight="1" x14ac:dyDescent="0.25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s="8" t="str">
        <f>+VLOOKUP(tblSalaries[[#This Row],[clean Country]],tblCountries[#All],3,FALSE)</f>
        <v>South Asia</v>
      </c>
      <c r="M1819" t="s">
        <v>18</v>
      </c>
      <c r="N1819">
        <v>5</v>
      </c>
      <c r="O1819" s="8" t="str">
        <f>+VLOOKUP(tblSalaries[[#This Row],[Years of Experience]],Categories!$A$14:$B$17,2)</f>
        <v>5-10 years</v>
      </c>
    </row>
    <row r="1820" spans="2:15" ht="15" customHeight="1" x14ac:dyDescent="0.25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s="8" t="str">
        <f>+VLOOKUP(tblSalaries[[#This Row],[clean Country]],tblCountries[#All],3,FALSE)</f>
        <v>South Asia</v>
      </c>
      <c r="M1820" t="s">
        <v>9</v>
      </c>
      <c r="N1820">
        <v>10</v>
      </c>
      <c r="O1820" s="8" t="str">
        <f>+VLOOKUP(tblSalaries[[#This Row],[Years of Experience]],Categories!$A$14:$B$17,2)</f>
        <v>10-20 years</v>
      </c>
    </row>
    <row r="1821" spans="2:15" ht="15" customHeight="1" x14ac:dyDescent="0.25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s="8" t="str">
        <f>+VLOOKUP(tblSalaries[[#This Row],[clean Country]],tblCountries[#All],3,FALSE)</f>
        <v>South Asia</v>
      </c>
      <c r="M1821" t="s">
        <v>18</v>
      </c>
      <c r="N1821">
        <v>4</v>
      </c>
      <c r="O1821" s="8" t="str">
        <f>+VLOOKUP(tblSalaries[[#This Row],[Years of Experience]],Categories!$A$14:$B$17,2)</f>
        <v>Under 5 years</v>
      </c>
    </row>
    <row r="1822" spans="2:15" ht="15" customHeight="1" x14ac:dyDescent="0.25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s="8" t="str">
        <f>+VLOOKUP(tblSalaries[[#This Row],[clean Country]],tblCountries[#All],3,FALSE)</f>
        <v>Europe</v>
      </c>
      <c r="M1822" t="s">
        <v>18</v>
      </c>
      <c r="N1822">
        <v>10</v>
      </c>
      <c r="O1822" s="8" t="str">
        <f>+VLOOKUP(tblSalaries[[#This Row],[Years of Experience]],Categories!$A$14:$B$17,2)</f>
        <v>10-20 years</v>
      </c>
    </row>
    <row r="1823" spans="2:15" ht="15" customHeight="1" x14ac:dyDescent="0.25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s="8" t="str">
        <f>+VLOOKUP(tblSalaries[[#This Row],[clean Country]],tblCountries[#All],3,FALSE)</f>
        <v>South Asia</v>
      </c>
      <c r="M1823" t="s">
        <v>13</v>
      </c>
      <c r="N1823">
        <v>10</v>
      </c>
      <c r="O1823" s="8" t="str">
        <f>+VLOOKUP(tblSalaries[[#This Row],[Years of Experience]],Categories!$A$14:$B$17,2)</f>
        <v>10-20 years</v>
      </c>
    </row>
    <row r="1824" spans="2:15" ht="15" customHeight="1" x14ac:dyDescent="0.25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s="8" t="str">
        <f>+VLOOKUP(tblSalaries[[#This Row],[clean Country]],tblCountries[#All],3,FALSE)</f>
        <v>North America</v>
      </c>
      <c r="M1824" t="s">
        <v>18</v>
      </c>
      <c r="N1824">
        <v>8</v>
      </c>
      <c r="O1824" s="8" t="str">
        <f>+VLOOKUP(tblSalaries[[#This Row],[Years of Experience]],Categories!$A$14:$B$17,2)</f>
        <v>5-10 years</v>
      </c>
    </row>
    <row r="1825" spans="2:15" ht="15" customHeight="1" x14ac:dyDescent="0.25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s="8" t="str">
        <f>+VLOOKUP(tblSalaries[[#This Row],[clean Country]],tblCountries[#All],3,FALSE)</f>
        <v>South Asia</v>
      </c>
      <c r="M1825" t="s">
        <v>13</v>
      </c>
      <c r="N1825">
        <v>8</v>
      </c>
      <c r="O1825" s="8" t="str">
        <f>+VLOOKUP(tblSalaries[[#This Row],[Years of Experience]],Categories!$A$14:$B$17,2)</f>
        <v>5-10 years</v>
      </c>
    </row>
    <row r="1826" spans="2:15" ht="15" customHeight="1" x14ac:dyDescent="0.25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s="8" t="str">
        <f>+VLOOKUP(tblSalaries[[#This Row],[clean Country]],tblCountries[#All],3,FALSE)</f>
        <v>Europe</v>
      </c>
      <c r="M1826" t="s">
        <v>18</v>
      </c>
      <c r="N1826">
        <v>20</v>
      </c>
      <c r="O1826" s="8" t="str">
        <f>+VLOOKUP(tblSalaries[[#This Row],[Years of Experience]],Categories!$A$14:$B$17,2)</f>
        <v>Over 20 years</v>
      </c>
    </row>
    <row r="1827" spans="2:15" ht="15" customHeight="1" x14ac:dyDescent="0.25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s="8" t="str">
        <f>+VLOOKUP(tblSalaries[[#This Row],[clean Country]],tblCountries[#All],3,FALSE)</f>
        <v>Central &amp; South America</v>
      </c>
      <c r="M1827" t="s">
        <v>13</v>
      </c>
      <c r="N1827">
        <v>10</v>
      </c>
      <c r="O1827" s="8" t="str">
        <f>+VLOOKUP(tblSalaries[[#This Row],[Years of Experience]],Categories!$A$14:$B$17,2)</f>
        <v>10-20 years</v>
      </c>
    </row>
    <row r="1828" spans="2:15" ht="15" customHeight="1" x14ac:dyDescent="0.25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s="8" t="str">
        <f>+VLOOKUP(tblSalaries[[#This Row],[clean Country]],tblCountries[#All],3,FALSE)</f>
        <v>North America</v>
      </c>
      <c r="M1828" t="s">
        <v>9</v>
      </c>
      <c r="N1828">
        <v>10</v>
      </c>
      <c r="O1828" s="8" t="str">
        <f>+VLOOKUP(tblSalaries[[#This Row],[Years of Experience]],Categories!$A$14:$B$17,2)</f>
        <v>10-20 years</v>
      </c>
    </row>
    <row r="1829" spans="2:15" ht="15" customHeight="1" x14ac:dyDescent="0.25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s="8" t="str">
        <f>+VLOOKUP(tblSalaries[[#This Row],[clean Country]],tblCountries[#All],3,FALSE)</f>
        <v>North America</v>
      </c>
      <c r="M1829" t="s">
        <v>13</v>
      </c>
      <c r="N1829">
        <v>10</v>
      </c>
      <c r="O1829" s="8" t="str">
        <f>+VLOOKUP(tblSalaries[[#This Row],[Years of Experience]],Categories!$A$14:$B$17,2)</f>
        <v>10-20 years</v>
      </c>
    </row>
    <row r="1830" spans="2:15" ht="15" customHeight="1" x14ac:dyDescent="0.25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s="8" t="str">
        <f>+VLOOKUP(tblSalaries[[#This Row],[clean Country]],tblCountries[#All],3,FALSE)</f>
        <v>North America</v>
      </c>
      <c r="M1830" t="s">
        <v>9</v>
      </c>
      <c r="N1830">
        <v>6</v>
      </c>
      <c r="O1830" s="8" t="str">
        <f>+VLOOKUP(tblSalaries[[#This Row],[Years of Experience]],Categories!$A$14:$B$17,2)</f>
        <v>5-10 years</v>
      </c>
    </row>
    <row r="1831" spans="2:15" ht="15" customHeight="1" x14ac:dyDescent="0.25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s="8" t="str">
        <f>+VLOOKUP(tblSalaries[[#This Row],[clean Country]],tblCountries[#All],3,FALSE)</f>
        <v>North America</v>
      </c>
      <c r="M1831" t="s">
        <v>9</v>
      </c>
      <c r="N1831">
        <v>18</v>
      </c>
      <c r="O1831" s="8" t="str">
        <f>+VLOOKUP(tblSalaries[[#This Row],[Years of Experience]],Categories!$A$14:$B$17,2)</f>
        <v>10-20 years</v>
      </c>
    </row>
    <row r="1832" spans="2:15" ht="15" customHeight="1" x14ac:dyDescent="0.25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s="8" t="str">
        <f>+VLOOKUP(tblSalaries[[#This Row],[clean Country]],tblCountries[#All],3,FALSE)</f>
        <v>Africa</v>
      </c>
      <c r="M1832" t="s">
        <v>13</v>
      </c>
      <c r="N1832">
        <v>10</v>
      </c>
      <c r="O1832" s="8" t="str">
        <f>+VLOOKUP(tblSalaries[[#This Row],[Years of Experience]],Categories!$A$14:$B$17,2)</f>
        <v>10-20 years</v>
      </c>
    </row>
    <row r="1833" spans="2:15" ht="15" customHeight="1" x14ac:dyDescent="0.25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s="8" t="str">
        <f>+VLOOKUP(tblSalaries[[#This Row],[clean Country]],tblCountries[#All],3,FALSE)</f>
        <v>North America</v>
      </c>
      <c r="M1833" t="s">
        <v>9</v>
      </c>
      <c r="N1833">
        <v>6</v>
      </c>
      <c r="O1833" s="8" t="str">
        <f>+VLOOKUP(tblSalaries[[#This Row],[Years of Experience]],Categories!$A$14:$B$17,2)</f>
        <v>5-10 years</v>
      </c>
    </row>
    <row r="1834" spans="2:15" ht="15" customHeight="1" x14ac:dyDescent="0.25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s="8" t="str">
        <f>+VLOOKUP(tblSalaries[[#This Row],[clean Country]],tblCountries[#All],3,FALSE)</f>
        <v>North America</v>
      </c>
      <c r="M1834" t="s">
        <v>13</v>
      </c>
      <c r="N1834">
        <v>1</v>
      </c>
      <c r="O1834" s="8" t="str">
        <f>+VLOOKUP(tblSalaries[[#This Row],[Years of Experience]],Categories!$A$14:$B$17,2)</f>
        <v>Under 5 years</v>
      </c>
    </row>
    <row r="1835" spans="2:15" ht="15" customHeight="1" x14ac:dyDescent="0.25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s="8" t="str">
        <f>+VLOOKUP(tblSalaries[[#This Row],[clean Country]],tblCountries[#All],3,FALSE)</f>
        <v>South Asia</v>
      </c>
      <c r="M1835" t="s">
        <v>13</v>
      </c>
      <c r="N1835">
        <v>2</v>
      </c>
      <c r="O1835" s="8" t="str">
        <f>+VLOOKUP(tblSalaries[[#This Row],[Years of Experience]],Categories!$A$14:$B$17,2)</f>
        <v>Under 5 years</v>
      </c>
    </row>
    <row r="1836" spans="2:15" ht="15" customHeight="1" x14ac:dyDescent="0.25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s="8" t="str">
        <f>+VLOOKUP(tblSalaries[[#This Row],[clean Country]],tblCountries[#All],3,FALSE)</f>
        <v>South Asia</v>
      </c>
      <c r="M1836" t="s">
        <v>9</v>
      </c>
      <c r="N1836">
        <v>12</v>
      </c>
      <c r="O1836" s="8" t="str">
        <f>+VLOOKUP(tblSalaries[[#This Row],[Years of Experience]],Categories!$A$14:$B$17,2)</f>
        <v>10-20 years</v>
      </c>
    </row>
    <row r="1837" spans="2:15" ht="15" customHeight="1" x14ac:dyDescent="0.25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s="8" t="str">
        <f>+VLOOKUP(tblSalaries[[#This Row],[clean Country]],tblCountries[#All],3,FALSE)</f>
        <v>South Asia</v>
      </c>
      <c r="M1837" t="s">
        <v>9</v>
      </c>
      <c r="N1837">
        <v>5</v>
      </c>
      <c r="O1837" s="8" t="str">
        <f>+VLOOKUP(tblSalaries[[#This Row],[Years of Experience]],Categories!$A$14:$B$17,2)</f>
        <v>5-10 years</v>
      </c>
    </row>
    <row r="1838" spans="2:15" ht="15" customHeight="1" x14ac:dyDescent="0.25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s="8" t="str">
        <f>+VLOOKUP(tblSalaries[[#This Row],[clean Country]],tblCountries[#All],3,FALSE)</f>
        <v>South Asia</v>
      </c>
      <c r="M1838" t="s">
        <v>9</v>
      </c>
      <c r="N1838">
        <v>6</v>
      </c>
      <c r="O1838" s="8" t="str">
        <f>+VLOOKUP(tblSalaries[[#This Row],[Years of Experience]],Categories!$A$14:$B$17,2)</f>
        <v>5-10 years</v>
      </c>
    </row>
    <row r="1839" spans="2:15" ht="15" customHeight="1" x14ac:dyDescent="0.25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s="8" t="str">
        <f>+VLOOKUP(tblSalaries[[#This Row],[clean Country]],tblCountries[#All],3,FALSE)</f>
        <v>South Asia</v>
      </c>
      <c r="M1839" t="s">
        <v>18</v>
      </c>
      <c r="N1839">
        <v>12</v>
      </c>
      <c r="O1839" s="8" t="str">
        <f>+VLOOKUP(tblSalaries[[#This Row],[Years of Experience]],Categories!$A$14:$B$17,2)</f>
        <v>10-20 years</v>
      </c>
    </row>
    <row r="1840" spans="2:15" ht="15" customHeight="1" x14ac:dyDescent="0.25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s="8" t="str">
        <f>+VLOOKUP(tblSalaries[[#This Row],[clean Country]],tblCountries[#All],3,FALSE)</f>
        <v>South Asia</v>
      </c>
      <c r="M1840" t="s">
        <v>18</v>
      </c>
      <c r="N1840">
        <v>9</v>
      </c>
      <c r="O1840" s="8" t="str">
        <f>+VLOOKUP(tblSalaries[[#This Row],[Years of Experience]],Categories!$A$14:$B$17,2)</f>
        <v>5-10 years</v>
      </c>
    </row>
    <row r="1841" spans="2:15" ht="15" customHeight="1" x14ac:dyDescent="0.25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s="8" t="str">
        <f>+VLOOKUP(tblSalaries[[#This Row],[clean Country]],tblCountries[#All],3,FALSE)</f>
        <v>Europe</v>
      </c>
      <c r="M1841" t="s">
        <v>9</v>
      </c>
      <c r="N1841">
        <v>20</v>
      </c>
      <c r="O1841" s="8" t="str">
        <f>+VLOOKUP(tblSalaries[[#This Row],[Years of Experience]],Categories!$A$14:$B$17,2)</f>
        <v>Over 20 years</v>
      </c>
    </row>
    <row r="1842" spans="2:15" ht="15" customHeight="1" x14ac:dyDescent="0.25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s="8" t="str">
        <f>+VLOOKUP(tblSalaries[[#This Row],[clean Country]],tblCountries[#All],3,FALSE)</f>
        <v>South Asia</v>
      </c>
      <c r="M1842" t="s">
        <v>25</v>
      </c>
      <c r="N1842">
        <v>2</v>
      </c>
      <c r="O1842" s="8" t="str">
        <f>+VLOOKUP(tblSalaries[[#This Row],[Years of Experience]],Categories!$A$14:$B$17,2)</f>
        <v>Under 5 years</v>
      </c>
    </row>
    <row r="1843" spans="2:15" ht="15" customHeight="1" x14ac:dyDescent="0.25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s="8" t="str">
        <f>+VLOOKUP(tblSalaries[[#This Row],[clean Country]],tblCountries[#All],3,FALSE)</f>
        <v>Central Asia &amp; Middle East</v>
      </c>
      <c r="M1843" t="s">
        <v>13</v>
      </c>
      <c r="N1843">
        <v>15</v>
      </c>
      <c r="O1843" s="8" t="str">
        <f>+VLOOKUP(tblSalaries[[#This Row],[Years of Experience]],Categories!$A$14:$B$17,2)</f>
        <v>10-20 years</v>
      </c>
    </row>
    <row r="1844" spans="2:15" ht="15" customHeight="1" x14ac:dyDescent="0.25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s="8" t="str">
        <f>+VLOOKUP(tblSalaries[[#This Row],[clean Country]],tblCountries[#All],3,FALSE)</f>
        <v>Oceania</v>
      </c>
      <c r="M1844" t="s">
        <v>9</v>
      </c>
      <c r="N1844">
        <v>4</v>
      </c>
      <c r="O1844" s="8" t="str">
        <f>+VLOOKUP(tblSalaries[[#This Row],[Years of Experience]],Categories!$A$14:$B$17,2)</f>
        <v>Under 5 years</v>
      </c>
    </row>
    <row r="1845" spans="2:15" ht="15" customHeight="1" x14ac:dyDescent="0.25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s="8" t="str">
        <f>+VLOOKUP(tblSalaries[[#This Row],[clean Country]],tblCountries[#All],3,FALSE)</f>
        <v>South Asia</v>
      </c>
      <c r="M1845" t="s">
        <v>13</v>
      </c>
      <c r="N1845">
        <v>1.5</v>
      </c>
      <c r="O1845" s="8" t="str">
        <f>+VLOOKUP(tblSalaries[[#This Row],[Years of Experience]],Categories!$A$14:$B$17,2)</f>
        <v>Under 5 years</v>
      </c>
    </row>
    <row r="1846" spans="2:15" ht="15" customHeight="1" x14ac:dyDescent="0.25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s="8" t="str">
        <f>+VLOOKUP(tblSalaries[[#This Row],[clean Country]],tblCountries[#All],3,FALSE)</f>
        <v>South Asia</v>
      </c>
      <c r="M1846" t="s">
        <v>18</v>
      </c>
      <c r="N1846">
        <v>10</v>
      </c>
      <c r="O1846" s="8" t="str">
        <f>+VLOOKUP(tblSalaries[[#This Row],[Years of Experience]],Categories!$A$14:$B$17,2)</f>
        <v>10-20 years</v>
      </c>
    </row>
    <row r="1847" spans="2:15" ht="15" customHeight="1" x14ac:dyDescent="0.25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s="8" t="str">
        <f>+VLOOKUP(tblSalaries[[#This Row],[clean Country]],tblCountries[#All],3,FALSE)</f>
        <v>Oceania</v>
      </c>
      <c r="M1847" t="s">
        <v>13</v>
      </c>
      <c r="N1847">
        <v>3</v>
      </c>
      <c r="O1847" s="8" t="str">
        <f>+VLOOKUP(tblSalaries[[#This Row],[Years of Experience]],Categories!$A$14:$B$17,2)</f>
        <v>Under 5 years</v>
      </c>
    </row>
    <row r="1848" spans="2:15" ht="15" customHeight="1" x14ac:dyDescent="0.25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s="8" t="str">
        <f>+VLOOKUP(tblSalaries[[#This Row],[clean Country]],tblCountries[#All],3,FALSE)</f>
        <v>Europe</v>
      </c>
      <c r="M1848" t="s">
        <v>9</v>
      </c>
      <c r="N1848">
        <v>6</v>
      </c>
      <c r="O1848" s="8" t="str">
        <f>+VLOOKUP(tblSalaries[[#This Row],[Years of Experience]],Categories!$A$14:$B$17,2)</f>
        <v>5-10 years</v>
      </c>
    </row>
    <row r="1849" spans="2:15" ht="15" customHeight="1" x14ac:dyDescent="0.25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s="8" t="str">
        <f>+VLOOKUP(tblSalaries[[#This Row],[clean Country]],tblCountries[#All],3,FALSE)</f>
        <v>Europe</v>
      </c>
      <c r="M1849" t="s">
        <v>18</v>
      </c>
      <c r="N1849">
        <v>20</v>
      </c>
      <c r="O1849" s="8" t="str">
        <f>+VLOOKUP(tblSalaries[[#This Row],[Years of Experience]],Categories!$A$14:$B$17,2)</f>
        <v>Over 20 years</v>
      </c>
    </row>
    <row r="1850" spans="2:15" ht="15" customHeight="1" x14ac:dyDescent="0.25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s="8" t="str">
        <f>+VLOOKUP(tblSalaries[[#This Row],[clean Country]],tblCountries[#All],3,FALSE)</f>
        <v>North America</v>
      </c>
      <c r="M1850" t="s">
        <v>13</v>
      </c>
      <c r="N1850">
        <v>1</v>
      </c>
      <c r="O1850" s="8" t="str">
        <f>+VLOOKUP(tblSalaries[[#This Row],[Years of Experience]],Categories!$A$14:$B$17,2)</f>
        <v>Under 5 years</v>
      </c>
    </row>
    <row r="1851" spans="2:15" ht="15" customHeight="1" x14ac:dyDescent="0.25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s="8" t="str">
        <f>+VLOOKUP(tblSalaries[[#This Row],[clean Country]],tblCountries[#All],3,FALSE)</f>
        <v>South Asia</v>
      </c>
      <c r="M1851" t="s">
        <v>13</v>
      </c>
      <c r="N1851">
        <v>2</v>
      </c>
      <c r="O1851" s="8" t="str">
        <f>+VLOOKUP(tblSalaries[[#This Row],[Years of Experience]],Categories!$A$14:$B$17,2)</f>
        <v>Under 5 years</v>
      </c>
    </row>
    <row r="1852" spans="2:15" ht="15" customHeight="1" x14ac:dyDescent="0.25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s="8" t="str">
        <f>+VLOOKUP(tblSalaries[[#This Row],[clean Country]],tblCountries[#All],3,FALSE)</f>
        <v>Oceania</v>
      </c>
      <c r="M1852" t="s">
        <v>13</v>
      </c>
      <c r="N1852">
        <v>3</v>
      </c>
      <c r="O1852" s="8" t="str">
        <f>+VLOOKUP(tblSalaries[[#This Row],[Years of Experience]],Categories!$A$14:$B$17,2)</f>
        <v>Under 5 years</v>
      </c>
    </row>
    <row r="1853" spans="2:15" ht="15" customHeight="1" x14ac:dyDescent="0.25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s="8" t="str">
        <f>+VLOOKUP(tblSalaries[[#This Row],[clean Country]],tblCountries[#All],3,FALSE)</f>
        <v>South Asia</v>
      </c>
      <c r="M1853" t="s">
        <v>18</v>
      </c>
      <c r="N1853">
        <v>27</v>
      </c>
      <c r="O1853" s="8" t="str">
        <f>+VLOOKUP(tblSalaries[[#This Row],[Years of Experience]],Categories!$A$14:$B$17,2)</f>
        <v>Over 20 years</v>
      </c>
    </row>
    <row r="1854" spans="2:15" ht="15" customHeight="1" x14ac:dyDescent="0.25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s="8" t="str">
        <f>+VLOOKUP(tblSalaries[[#This Row],[clean Country]],tblCountries[#All],3,FALSE)</f>
        <v>Europe</v>
      </c>
      <c r="M1854" t="s">
        <v>13</v>
      </c>
      <c r="N1854">
        <v>34</v>
      </c>
      <c r="O1854" s="8" t="str">
        <f>+VLOOKUP(tblSalaries[[#This Row],[Years of Experience]],Categories!$A$14:$B$17,2)</f>
        <v>Over 20 years</v>
      </c>
    </row>
    <row r="1855" spans="2:15" ht="15" customHeight="1" x14ac:dyDescent="0.25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s="8" t="str">
        <f>+VLOOKUP(tblSalaries[[#This Row],[clean Country]],tblCountries[#All],3,FALSE)</f>
        <v>North America</v>
      </c>
      <c r="M1855" t="s">
        <v>18</v>
      </c>
      <c r="N1855">
        <v>5</v>
      </c>
      <c r="O1855" s="8" t="str">
        <f>+VLOOKUP(tblSalaries[[#This Row],[Years of Experience]],Categories!$A$14:$B$17,2)</f>
        <v>5-10 years</v>
      </c>
    </row>
    <row r="1856" spans="2:15" ht="15" customHeight="1" x14ac:dyDescent="0.25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s="8" t="str">
        <f>+VLOOKUP(tblSalaries[[#This Row],[clean Country]],tblCountries[#All],3,FALSE)</f>
        <v>North America</v>
      </c>
      <c r="M1856" t="s">
        <v>18</v>
      </c>
      <c r="N1856">
        <v>10</v>
      </c>
      <c r="O1856" s="8" t="str">
        <f>+VLOOKUP(tblSalaries[[#This Row],[Years of Experience]],Categories!$A$14:$B$17,2)</f>
        <v>10-20 years</v>
      </c>
    </row>
    <row r="1857" spans="2:15" ht="15" customHeight="1" x14ac:dyDescent="0.25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s="8" t="str">
        <f>+VLOOKUP(tblSalaries[[#This Row],[clean Country]],tblCountries[#All],3,FALSE)</f>
        <v>North America</v>
      </c>
      <c r="M1857" t="s">
        <v>9</v>
      </c>
      <c r="N1857">
        <v>5</v>
      </c>
      <c r="O1857" s="8" t="str">
        <f>+VLOOKUP(tblSalaries[[#This Row],[Years of Experience]],Categories!$A$14:$B$17,2)</f>
        <v>5-10 years</v>
      </c>
    </row>
    <row r="1858" spans="2:15" ht="15" customHeight="1" x14ac:dyDescent="0.25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s="8" t="str">
        <f>+VLOOKUP(tblSalaries[[#This Row],[clean Country]],tblCountries[#All],3,FALSE)</f>
        <v>Europe</v>
      </c>
      <c r="M1858" t="s">
        <v>9</v>
      </c>
      <c r="N1858">
        <v>8</v>
      </c>
      <c r="O1858" s="8" t="str">
        <f>+VLOOKUP(tblSalaries[[#This Row],[Years of Experience]],Categories!$A$14:$B$17,2)</f>
        <v>5-10 years</v>
      </c>
    </row>
    <row r="1859" spans="2:15" ht="15" customHeight="1" x14ac:dyDescent="0.25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s="8" t="str">
        <f>+VLOOKUP(tblSalaries[[#This Row],[clean Country]],tblCountries[#All],3,FALSE)</f>
        <v>North America</v>
      </c>
      <c r="M1859" t="s">
        <v>9</v>
      </c>
      <c r="N1859">
        <v>12</v>
      </c>
      <c r="O1859" s="8" t="str">
        <f>+VLOOKUP(tblSalaries[[#This Row],[Years of Experience]],Categories!$A$14:$B$17,2)</f>
        <v>10-20 years</v>
      </c>
    </row>
    <row r="1860" spans="2:15" ht="15" customHeight="1" x14ac:dyDescent="0.25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s="8" t="str">
        <f>+VLOOKUP(tblSalaries[[#This Row],[clean Country]],tblCountries[#All],3,FALSE)</f>
        <v>Oceania</v>
      </c>
      <c r="M1860" t="s">
        <v>25</v>
      </c>
      <c r="N1860">
        <v>8</v>
      </c>
      <c r="O1860" s="8" t="str">
        <f>+VLOOKUP(tblSalaries[[#This Row],[Years of Experience]],Categories!$A$14:$B$17,2)</f>
        <v>5-10 years</v>
      </c>
    </row>
    <row r="1861" spans="2:15" ht="15" customHeight="1" x14ac:dyDescent="0.25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s="8" t="str">
        <f>+VLOOKUP(tblSalaries[[#This Row],[clean Country]],tblCountries[#All],3,FALSE)</f>
        <v>South Asia</v>
      </c>
      <c r="M1861" t="s">
        <v>18</v>
      </c>
      <c r="N1861">
        <v>4</v>
      </c>
      <c r="O1861" s="8" t="str">
        <f>+VLOOKUP(tblSalaries[[#This Row],[Years of Experience]],Categories!$A$14:$B$17,2)</f>
        <v>Under 5 years</v>
      </c>
    </row>
    <row r="1862" spans="2:15" ht="15" customHeight="1" x14ac:dyDescent="0.25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s="8" t="str">
        <f>+VLOOKUP(tblSalaries[[#This Row],[clean Country]],tblCountries[#All],3,FALSE)</f>
        <v>South Asia</v>
      </c>
      <c r="M1862" t="s">
        <v>9</v>
      </c>
      <c r="N1862">
        <v>3</v>
      </c>
      <c r="O1862" s="8" t="str">
        <f>+VLOOKUP(tblSalaries[[#This Row],[Years of Experience]],Categories!$A$14:$B$17,2)</f>
        <v>Under 5 years</v>
      </c>
    </row>
    <row r="1863" spans="2:15" ht="15" customHeight="1" x14ac:dyDescent="0.25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s="8" t="str">
        <f>+VLOOKUP(tblSalaries[[#This Row],[clean Country]],tblCountries[#All],3,FALSE)</f>
        <v>Africa</v>
      </c>
      <c r="M1863" t="s">
        <v>9</v>
      </c>
      <c r="N1863">
        <v>3</v>
      </c>
      <c r="O1863" s="8" t="str">
        <f>+VLOOKUP(tblSalaries[[#This Row],[Years of Experience]],Categories!$A$14:$B$17,2)</f>
        <v>Under 5 years</v>
      </c>
    </row>
    <row r="1864" spans="2:15" ht="15" customHeight="1" x14ac:dyDescent="0.25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s="8" t="str">
        <f>+VLOOKUP(tblSalaries[[#This Row],[clean Country]],tblCountries[#All],3,FALSE)</f>
        <v>Europe</v>
      </c>
      <c r="M1864" t="s">
        <v>9</v>
      </c>
      <c r="N1864">
        <v>3</v>
      </c>
      <c r="O1864" s="8" t="str">
        <f>+VLOOKUP(tblSalaries[[#This Row],[Years of Experience]],Categories!$A$14:$B$17,2)</f>
        <v>Under 5 years</v>
      </c>
    </row>
    <row r="1865" spans="2:15" ht="15" customHeight="1" x14ac:dyDescent="0.25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s="8" t="str">
        <f>+VLOOKUP(tblSalaries[[#This Row],[clean Country]],tblCountries[#All],3,FALSE)</f>
        <v>Oceania</v>
      </c>
      <c r="M1865" t="s">
        <v>9</v>
      </c>
      <c r="N1865">
        <v>8</v>
      </c>
      <c r="O1865" s="8" t="str">
        <f>+VLOOKUP(tblSalaries[[#This Row],[Years of Experience]],Categories!$A$14:$B$17,2)</f>
        <v>5-10 years</v>
      </c>
    </row>
    <row r="1866" spans="2:15" ht="15" customHeight="1" x14ac:dyDescent="0.25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s="8" t="str">
        <f>+VLOOKUP(tblSalaries[[#This Row],[clean Country]],tblCountries[#All],3,FALSE)</f>
        <v>South Asia</v>
      </c>
      <c r="M1866" t="s">
        <v>9</v>
      </c>
      <c r="N1866">
        <v>5</v>
      </c>
      <c r="O1866" s="8" t="str">
        <f>+VLOOKUP(tblSalaries[[#This Row],[Years of Experience]],Categories!$A$14:$B$17,2)</f>
        <v>5-10 years</v>
      </c>
    </row>
    <row r="1867" spans="2:15" ht="15" customHeight="1" x14ac:dyDescent="0.25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s="8" t="str">
        <f>+VLOOKUP(tblSalaries[[#This Row],[clean Country]],tblCountries[#All],3,FALSE)</f>
        <v>South Asia</v>
      </c>
      <c r="M1867" t="s">
        <v>9</v>
      </c>
      <c r="N1867">
        <v>10</v>
      </c>
      <c r="O1867" s="8" t="str">
        <f>+VLOOKUP(tblSalaries[[#This Row],[Years of Experience]],Categories!$A$14:$B$17,2)</f>
        <v>10-20 years</v>
      </c>
    </row>
    <row r="1868" spans="2:15" ht="15" customHeight="1" x14ac:dyDescent="0.25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s="8" t="str">
        <f>+VLOOKUP(tblSalaries[[#This Row],[clean Country]],tblCountries[#All],3,FALSE)</f>
        <v>South Asia</v>
      </c>
      <c r="M1868" t="s">
        <v>9</v>
      </c>
      <c r="N1868">
        <v>2</v>
      </c>
      <c r="O1868" s="8" t="str">
        <f>+VLOOKUP(tblSalaries[[#This Row],[Years of Experience]],Categories!$A$14:$B$17,2)</f>
        <v>Under 5 years</v>
      </c>
    </row>
    <row r="1869" spans="2:15" ht="15" customHeight="1" x14ac:dyDescent="0.25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s="8" t="str">
        <f>+VLOOKUP(tblSalaries[[#This Row],[clean Country]],tblCountries[#All],3,FALSE)</f>
        <v>North America</v>
      </c>
      <c r="M1869" t="s">
        <v>9</v>
      </c>
      <c r="N1869">
        <v>4</v>
      </c>
      <c r="O1869" s="8" t="str">
        <f>+VLOOKUP(tblSalaries[[#This Row],[Years of Experience]],Categories!$A$14:$B$17,2)</f>
        <v>Under 5 years</v>
      </c>
    </row>
    <row r="1870" spans="2:15" ht="15" customHeight="1" x14ac:dyDescent="0.25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s="8" t="str">
        <f>+VLOOKUP(tblSalaries[[#This Row],[clean Country]],tblCountries[#All],3,FALSE)</f>
        <v>North America</v>
      </c>
      <c r="M1870" t="s">
        <v>9</v>
      </c>
      <c r="N1870">
        <v>1</v>
      </c>
      <c r="O1870" s="8" t="str">
        <f>+VLOOKUP(tblSalaries[[#This Row],[Years of Experience]],Categories!$A$14:$B$17,2)</f>
        <v>Under 5 years</v>
      </c>
    </row>
    <row r="1871" spans="2:15" ht="15" customHeight="1" x14ac:dyDescent="0.25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s="8" t="str">
        <f>+VLOOKUP(tblSalaries[[#This Row],[clean Country]],tblCountries[#All],3,FALSE)</f>
        <v>South Asia</v>
      </c>
      <c r="M1871" t="s">
        <v>9</v>
      </c>
      <c r="N1871">
        <v>3</v>
      </c>
      <c r="O1871" s="8" t="str">
        <f>+VLOOKUP(tblSalaries[[#This Row],[Years of Experience]],Categories!$A$14:$B$17,2)</f>
        <v>Under 5 years</v>
      </c>
    </row>
    <row r="1872" spans="2:15" ht="15" customHeight="1" x14ac:dyDescent="0.25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s="8" t="str">
        <f>+VLOOKUP(tblSalaries[[#This Row],[clean Country]],tblCountries[#All],3,FALSE)</f>
        <v>South Asia</v>
      </c>
      <c r="M1872" t="s">
        <v>13</v>
      </c>
      <c r="N1872">
        <v>6</v>
      </c>
      <c r="O1872" s="8" t="str">
        <f>+VLOOKUP(tblSalaries[[#This Row],[Years of Experience]],Categories!$A$14:$B$17,2)</f>
        <v>5-10 years</v>
      </c>
    </row>
    <row r="1873" spans="2:15" ht="15" customHeight="1" x14ac:dyDescent="0.25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s="8" t="str">
        <f>+VLOOKUP(tblSalaries[[#This Row],[clean Country]],tblCountries[#All],3,FALSE)</f>
        <v>North America</v>
      </c>
      <c r="M1873" t="s">
        <v>25</v>
      </c>
      <c r="N1873">
        <v>3</v>
      </c>
      <c r="O1873" s="8" t="str">
        <f>+VLOOKUP(tblSalaries[[#This Row],[Years of Experience]],Categories!$A$14:$B$17,2)</f>
        <v>Under 5 years</v>
      </c>
    </row>
    <row r="1874" spans="2:15" ht="15" customHeight="1" x14ac:dyDescent="0.25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s="8" t="str">
        <f>+VLOOKUP(tblSalaries[[#This Row],[clean Country]],tblCountries[#All],3,FALSE)</f>
        <v>South Asia</v>
      </c>
      <c r="M1874" t="s">
        <v>186</v>
      </c>
      <c r="N1874">
        <v>1.6</v>
      </c>
      <c r="O1874" s="8" t="str">
        <f>+VLOOKUP(tblSalaries[[#This Row],[Years of Experience]],Categories!$A$14:$B$17,2)</f>
        <v>Under 5 years</v>
      </c>
    </row>
    <row r="1875" spans="2:15" ht="15" customHeight="1" x14ac:dyDescent="0.25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s="8" t="str">
        <f>+VLOOKUP(tblSalaries[[#This Row],[clean Country]],tblCountries[#All],3,FALSE)</f>
        <v>South Asia</v>
      </c>
      <c r="M1875" t="s">
        <v>13</v>
      </c>
      <c r="N1875">
        <v>6</v>
      </c>
      <c r="O1875" s="8" t="str">
        <f>+VLOOKUP(tblSalaries[[#This Row],[Years of Experience]],Categories!$A$14:$B$17,2)</f>
        <v>5-10 years</v>
      </c>
    </row>
    <row r="1876" spans="2:15" ht="15" customHeight="1" x14ac:dyDescent="0.25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s="8" t="str">
        <f>+VLOOKUP(tblSalaries[[#This Row],[clean Country]],tblCountries[#All],3,FALSE)</f>
        <v>South Asia</v>
      </c>
      <c r="M1876" t="s">
        <v>18</v>
      </c>
      <c r="N1876">
        <v>5</v>
      </c>
      <c r="O1876" s="8" t="str">
        <f>+VLOOKUP(tblSalaries[[#This Row],[Years of Experience]],Categories!$A$14:$B$17,2)</f>
        <v>5-10 years</v>
      </c>
    </row>
    <row r="1877" spans="2:15" ht="15" customHeight="1" x14ac:dyDescent="0.25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s="8" t="str">
        <f>+VLOOKUP(tblSalaries[[#This Row],[clean Country]],tblCountries[#All],3,FALSE)</f>
        <v>North America</v>
      </c>
      <c r="M1877" t="s">
        <v>9</v>
      </c>
      <c r="N1877">
        <v>10</v>
      </c>
      <c r="O1877" s="8" t="str">
        <f>+VLOOKUP(tblSalaries[[#This Row],[Years of Experience]],Categories!$A$14:$B$17,2)</f>
        <v>10-20 years</v>
      </c>
    </row>
    <row r="1878" spans="2:15" ht="15" customHeight="1" x14ac:dyDescent="0.25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s="8" t="str">
        <f>+VLOOKUP(tblSalaries[[#This Row],[clean Country]],tblCountries[#All],3,FALSE)</f>
        <v>North America</v>
      </c>
      <c r="M1878" t="s">
        <v>13</v>
      </c>
      <c r="N1878">
        <v>3.5</v>
      </c>
      <c r="O1878" s="8" t="str">
        <f>+VLOOKUP(tblSalaries[[#This Row],[Years of Experience]],Categories!$A$14:$B$17,2)</f>
        <v>Under 5 years</v>
      </c>
    </row>
    <row r="1879" spans="2:15" ht="15" customHeight="1" x14ac:dyDescent="0.25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s="8" t="str">
        <f>+VLOOKUP(tblSalaries[[#This Row],[clean Country]],tblCountries[#All],3,FALSE)</f>
        <v>North America</v>
      </c>
      <c r="M1879" t="s">
        <v>9</v>
      </c>
      <c r="N1879">
        <v>8</v>
      </c>
      <c r="O1879" s="8" t="str">
        <f>+VLOOKUP(tblSalaries[[#This Row],[Years of Experience]],Categories!$A$14:$B$17,2)</f>
        <v>5-10 years</v>
      </c>
    </row>
    <row r="1880" spans="2:15" ht="15" customHeight="1" x14ac:dyDescent="0.25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s="8" t="str">
        <f>+VLOOKUP(tblSalaries[[#This Row],[clean Country]],tblCountries[#All],3,FALSE)</f>
        <v>North America</v>
      </c>
      <c r="M1880" t="s">
        <v>13</v>
      </c>
      <c r="N1880">
        <v>15</v>
      </c>
      <c r="O1880" s="8" t="str">
        <f>+VLOOKUP(tblSalaries[[#This Row],[Years of Experience]],Categories!$A$14:$B$17,2)</f>
        <v>10-20 years</v>
      </c>
    </row>
    <row r="1881" spans="2:15" ht="15" customHeight="1" x14ac:dyDescent="0.25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s="8" t="str">
        <f>+VLOOKUP(tblSalaries[[#This Row],[clean Country]],tblCountries[#All],3,FALSE)</f>
        <v>South Asia</v>
      </c>
      <c r="M1881" t="s">
        <v>9</v>
      </c>
      <c r="N1881">
        <v>3</v>
      </c>
      <c r="O1881" s="8" t="str">
        <f>+VLOOKUP(tblSalaries[[#This Row],[Years of Experience]],Categories!$A$14:$B$17,2)</f>
        <v>Under 5 years</v>
      </c>
    </row>
    <row r="1882" spans="2:15" ht="15" customHeight="1" x14ac:dyDescent="0.25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s="8" t="str">
        <f>+VLOOKUP(tblSalaries[[#This Row],[clean Country]],tblCountries[#All],3,FALSE)</f>
        <v>Europe</v>
      </c>
      <c r="M1882" t="s">
        <v>18</v>
      </c>
      <c r="N1882">
        <v>20</v>
      </c>
      <c r="O1882" s="8" t="str">
        <f>+VLOOKUP(tblSalaries[[#This Row],[Years of Experience]],Categories!$A$14:$B$17,2)</f>
        <v>Over 20 years</v>
      </c>
    </row>
    <row r="1883" spans="2:15" ht="15" customHeight="1" x14ac:dyDescent="0.25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s="8" t="str">
        <f>+VLOOKUP(tblSalaries[[#This Row],[clean Country]],tblCountries[#All],3,FALSE)</f>
        <v>Africa</v>
      </c>
      <c r="M1883" t="s">
        <v>9</v>
      </c>
      <c r="N1883">
        <v>21</v>
      </c>
      <c r="O1883" s="8" t="str">
        <f>+VLOOKUP(tblSalaries[[#This Row],[Years of Experience]],Categories!$A$14:$B$17,2)</f>
        <v>Over 20 years</v>
      </c>
    </row>
    <row r="1884" spans="2:15" ht="15" customHeight="1" x14ac:dyDescent="0.25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s="8" t="str">
        <f>+VLOOKUP(tblSalaries[[#This Row],[clean Country]],tblCountries[#All],3,FALSE)</f>
        <v>Central Asia &amp; Middle East</v>
      </c>
      <c r="M1884" t="s">
        <v>9</v>
      </c>
      <c r="N1884">
        <v>4</v>
      </c>
      <c r="O1884" s="8" t="str">
        <f>+VLOOKUP(tblSalaries[[#This Row],[Years of Experience]],Categories!$A$14:$B$17,2)</f>
        <v>Under 5 years</v>
      </c>
    </row>
    <row r="1885" spans="2:15" ht="15" customHeight="1" x14ac:dyDescent="0.25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s="8" t="str">
        <f>+VLOOKUP(tblSalaries[[#This Row],[clean Country]],tblCountries[#All],3,FALSE)</f>
        <v>South Asia</v>
      </c>
      <c r="M1885" t="s">
        <v>13</v>
      </c>
      <c r="N1885">
        <v>5</v>
      </c>
      <c r="O1885" s="8" t="str">
        <f>+VLOOKUP(tblSalaries[[#This Row],[Years of Experience]],Categories!$A$14:$B$17,2)</f>
        <v>5-10 years</v>
      </c>
    </row>
    <row r="1886" spans="2:15" ht="15" customHeight="1" x14ac:dyDescent="0.25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s="8" t="str">
        <f>+VLOOKUP(tblSalaries[[#This Row],[clean Country]],tblCountries[#All],3,FALSE)</f>
        <v>North America</v>
      </c>
      <c r="M1886" t="s">
        <v>25</v>
      </c>
      <c r="N1886">
        <v>3</v>
      </c>
      <c r="O1886" s="8" t="str">
        <f>+VLOOKUP(tblSalaries[[#This Row],[Years of Experience]],Categories!$A$14:$B$17,2)</f>
        <v>Under 5 years</v>
      </c>
    </row>
    <row r="1887" spans="2:15" ht="15" customHeight="1" x14ac:dyDescent="0.25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s="8" t="str">
        <f>+VLOOKUP(tblSalaries[[#This Row],[clean Country]],tblCountries[#All],3,FALSE)</f>
        <v>North America</v>
      </c>
      <c r="M1887" t="s">
        <v>13</v>
      </c>
      <c r="N1887">
        <v>5</v>
      </c>
      <c r="O1887" s="8" t="str">
        <f>+VLOOKUP(tblSalaries[[#This Row],[Years of Experience]],Categories!$A$14:$B$17,2)</f>
        <v>5-10 years</v>
      </c>
    </row>
    <row r="1888" spans="2:15" ht="15" customHeight="1" x14ac:dyDescent="0.25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s="8" t="str">
        <f>+VLOOKUP(tblSalaries[[#This Row],[clean Country]],tblCountries[#All],3,FALSE)</f>
        <v>North America</v>
      </c>
      <c r="M1888" t="s">
        <v>9</v>
      </c>
      <c r="N1888">
        <v>10</v>
      </c>
      <c r="O1888" s="8" t="str">
        <f>+VLOOKUP(tblSalaries[[#This Row],[Years of Experience]],Categories!$A$14:$B$17,2)</f>
        <v>10-20 years</v>
      </c>
    </row>
  </sheetData>
  <mergeCells count="1">
    <mergeCell ref="B1:E1"/>
  </mergeCells>
  <conditionalFormatting sqref="B1776:D1776 B1714:D1714 B1706:D1706 B1647:D1647 B1302:D1302 B1090:D1090 B1078:D1078 B1049:D1049 B873:D873 B807:D807 B803:D803 B786:D786 B750:D750 B713:D713 B709:D709 B698:D698 B691:D691 B659:D659 B635:D635 B596:D596 B424:D424 B7:D38 B45:D46 B48:D48 B53:D54 B60:D60 B62:D62 B80:D80 B92:D92 B102:D102 B104:D104 B140:D140 B155:D155 B159:D159 B216:D216 B242:D242 B278:D278 B310:D310 B6:O6 F1776:O1776 F1714:O1714 F1706:O1706 B1648:O1705 F1647:O1647 F1302:O1302 F1090:O1090 B1079:O1089 F1078:O1078 B1050:O1077 F1049:O1049 F873:O873 F807:O807 B804:O806 F803:O803 B787:O802 F786:O786 B751:O785 F750:O750 B714:O749 F713:O713 B710:O712 F709:O709 B699:O708 F698:O698 B692:O697 F691:O691 B660:O690 F659:O659 B636:O658 F635:O635 B597:O634 F596:O596 F424:O424 B39:O44 F7:O38 B47:O47 F45:O46 B49:O52 F48:O48 B55:O59 F53:O54 B61:O61 F60:O60 F62:O62 B81:O91 F80:O80 B93:O101 F92:O92 B103:O103 F102:O102 B105:O139 F104:O104 B141:O154 F140:O140 B156:O158 F155:O155 B160:O215 F159:O159 B217:O241 F216:O216 B243:O277 F242:O242 F278:O278 F310:O310 B63:O79 B279:O309 B311:O423 B425:O595 B808:O872 B874:O1048 B1091:O1301 B1303:O1646 B1707:O1713 B1715:O1775 B1777:O1888">
    <cfRule type="expression" dxfId="7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showGridLines="0" zoomScale="80" zoomScaleNormal="80" workbookViewId="0">
      <selection activeCell="F55" sqref="F55"/>
    </sheetView>
  </sheetViews>
  <sheetFormatPr defaultRowHeight="14.25" x14ac:dyDescent="0.2"/>
  <cols>
    <col min="1" max="1" width="9.140625" style="12"/>
    <col min="2" max="2" width="26" style="12" customWidth="1"/>
    <col min="3" max="3" width="11.5703125" style="12" customWidth="1"/>
    <col min="4" max="5" width="9.140625" style="12"/>
    <col min="6" max="6" width="17.5703125" style="12" customWidth="1"/>
    <col min="7" max="7" width="9.140625" style="12"/>
    <col min="8" max="8" width="10.42578125" style="12" customWidth="1"/>
    <col min="9" max="9" width="13.28515625" style="12" customWidth="1"/>
    <col min="10" max="10" width="15" style="12" bestFit="1" customWidth="1"/>
    <col min="11" max="11" width="8.85546875" style="12" customWidth="1"/>
    <col min="12" max="19" width="9.140625" style="12"/>
    <col min="20" max="20" width="2.85546875" style="12" customWidth="1"/>
    <col min="21" max="16384" width="9.140625" style="12"/>
  </cols>
  <sheetData>
    <row r="1" spans="1:11" ht="15" x14ac:dyDescent="0.25">
      <c r="A1" s="14" t="str">
        <f>"Average salary per area -
 ("&amp;$G$1&amp;": "&amp;$G$3&amp;", "&amp;$H$1&amp;": "&amp;$H$3&amp;", "&amp;$I$1&amp;": "&amp;$I$3&amp;", "&amp;$J$1&amp;": "&amp;$J$3&amp;")"</f>
        <v>Average salary per area -
 (Years of experience: Any experience, How many hours of a day you work on Excel: Any hours, Area of the planet: All areas, Job Type: All job types)</v>
      </c>
      <c r="B1" s="13" t="s">
        <v>4031</v>
      </c>
      <c r="C1" s="13" t="s">
        <v>4032</v>
      </c>
      <c r="D1" s="13" t="s">
        <v>4033</v>
      </c>
      <c r="E1" s="13" t="s">
        <v>4034</v>
      </c>
      <c r="F1" s="13" t="s">
        <v>4051</v>
      </c>
      <c r="G1" s="13" t="s">
        <v>4020</v>
      </c>
      <c r="H1" s="13" t="s">
        <v>5</v>
      </c>
      <c r="I1" s="13" t="s">
        <v>4019</v>
      </c>
      <c r="J1" s="13" t="s">
        <v>3998</v>
      </c>
      <c r="K1" s="13" t="str">
        <f>+VLOOKUP(G$2,Categories!$F$1:$O$112,COLUMN()-1,FALSE)</f>
        <v>Country</v>
      </c>
    </row>
    <row r="2" spans="1:11" x14ac:dyDescent="0.2"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 t="str">
        <f>+VLOOKUP(B$2,Categories!F$1:$O$112,6,FALSE)</f>
        <v>*</v>
      </c>
      <c r="H2" s="27" t="str">
        <f>+VLOOKUP(C$2,Categories!G$1:$O$112,6,FALSE)</f>
        <v>*</v>
      </c>
      <c r="I2" s="27" t="str">
        <f>+VLOOKUP(D$2,Categories!H$1:$O$112,6,FALSE)</f>
        <v>*</v>
      </c>
      <c r="J2" s="27" t="str">
        <f>+VLOOKUP(E$2,Categories!I$1:$O$112,6,FALSE)</f>
        <v>*</v>
      </c>
      <c r="K2" s="27" t="str">
        <f>+VLOOKUP(F$2,Categories!J$1:$O$112,6,FALSE)</f>
        <v>*</v>
      </c>
    </row>
    <row r="3" spans="1:11" x14ac:dyDescent="0.2">
      <c r="G3" s="12" t="str">
        <f>+IF(G2&lt;&gt;"*",G2,Categories!A2)</f>
        <v>Any experience</v>
      </c>
      <c r="H3" s="12" t="str">
        <f>+IF(H2&lt;&gt;"*",H2,Categories!B2)</f>
        <v>Any hours</v>
      </c>
      <c r="I3" s="12" t="str">
        <f>+IF(I2&lt;&gt;"*",I2,Categories!C2)</f>
        <v>All areas</v>
      </c>
      <c r="J3" s="12" t="str">
        <f>+IF(J2&lt;&gt;"*",J2,Categories!D2)</f>
        <v>All job types</v>
      </c>
      <c r="K3" s="27" t="str">
        <f>+IF(K2&lt;&gt;"*",K2,Categories!E2)</f>
        <v>All countries</v>
      </c>
    </row>
    <row r="4" spans="1:11" ht="15" x14ac:dyDescent="0.25">
      <c r="A4" s="13" t="s">
        <v>4041</v>
      </c>
    </row>
    <row r="5" spans="1:11" x14ac:dyDescent="0.2">
      <c r="B5" s="12" t="s">
        <v>4036</v>
      </c>
      <c r="C5" s="12" t="s">
        <v>4037</v>
      </c>
      <c r="G5" s="12" t="s">
        <v>4041</v>
      </c>
    </row>
    <row r="6" spans="1:11" x14ac:dyDescent="0.2">
      <c r="A6" s="12" t="s">
        <v>4029</v>
      </c>
      <c r="B6" s="12" t="s">
        <v>4026</v>
      </c>
      <c r="C6" s="15">
        <f>IFERROR(AVERAGEIFS(tblSalaries[[#All],[Salary in USD]],tblSalaries[[#All],[Continent]],Calculation!$A6,tblSalaries[[#All],[Years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49814.598255592951</v>
      </c>
      <c r="D6" s="16">
        <f>+RANK(C6,$C$6:$C$14)</f>
        <v>4</v>
      </c>
      <c r="E6" s="12">
        <f>COUNTA($B$6:$B$14)</f>
        <v>9</v>
      </c>
      <c r="F6" s="12" t="str">
        <f>+VLOOKUP(E6,CHOOSE({1,2},$D$6:$D$14,$B$6:$B$14),2,FALSE)</f>
        <v>South Asia</v>
      </c>
      <c r="G6" s="15">
        <f t="shared" ref="G6" si="0">+VLOOKUP(F6,$B$6:$C$14,2,FALSE)</f>
        <v>14811.79902999787</v>
      </c>
    </row>
    <row r="7" spans="1:11" x14ac:dyDescent="0.2">
      <c r="A7" s="17" t="s">
        <v>4017</v>
      </c>
      <c r="B7" s="17" t="s">
        <v>4017</v>
      </c>
      <c r="C7" s="15">
        <f>IFERROR(AVERAGEIFS(tblSalaries[[#All],[Salary in USD]],tblSalaries[[#All],[Continent]],Calculation!$A7,tblSalaries[[#All],[Years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43498.154251909204</v>
      </c>
      <c r="D7" s="16">
        <f t="shared" ref="D7:D14" si="1">+RANK(C7,$C$6:$C$14)</f>
        <v>5</v>
      </c>
      <c r="E7" s="12">
        <f>+E6-1</f>
        <v>8</v>
      </c>
      <c r="F7" s="12" t="str">
        <f>+VLOOKUP(E7,CHOOSE({1,2},$D$6:$D$14,$B$6:$B$14),2,FALSE)</f>
        <v>Central &amp; South America</v>
      </c>
      <c r="G7" s="15">
        <f>+VLOOKUP(F7,$B$6:$C$14,2,FALSE)</f>
        <v>33382.773568785378</v>
      </c>
    </row>
    <row r="8" spans="1:11" x14ac:dyDescent="0.2">
      <c r="A8" s="17" t="s">
        <v>4011</v>
      </c>
      <c r="B8" s="17" t="s">
        <v>4011</v>
      </c>
      <c r="C8" s="15">
        <f>IFERROR(AVERAGEIFS(tblSalaries[[#All],[Salary in USD]],tblSalaries[[#All],[Continent]],Calculation!$A8,tblSalaries[[#All],[Years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33382.773568785378</v>
      </c>
      <c r="D8" s="16">
        <f t="shared" si="1"/>
        <v>8</v>
      </c>
      <c r="E8" s="12">
        <f t="shared" ref="E8:E14" si="2">+E7-1</f>
        <v>7</v>
      </c>
      <c r="F8" s="12" t="str">
        <f>+VLOOKUP(E8,CHOOSE({1,2},$D$6:$D$14,$B$6:$B$14),2,FALSE)</f>
        <v>East Asia</v>
      </c>
      <c r="G8" s="15">
        <f t="shared" ref="G8:G14" si="3">+VLOOKUP(F8,$B$6:$C$14,2,FALSE)</f>
        <v>37721.175282254961</v>
      </c>
    </row>
    <row r="9" spans="1:11" x14ac:dyDescent="0.2">
      <c r="A9" s="17" t="s">
        <v>4012</v>
      </c>
      <c r="B9" s="17" t="s">
        <v>4012</v>
      </c>
      <c r="C9" s="15">
        <f>IFERROR(AVERAGEIFS(tblSalaries[[#All],[Salary in USD]],tblSalaries[[#All],[Continent]],Calculation!$A9,tblSalaries[[#All],[Years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40743.597661693006</v>
      </c>
      <c r="D9" s="16">
        <f t="shared" si="1"/>
        <v>6</v>
      </c>
      <c r="E9" s="12">
        <f t="shared" si="2"/>
        <v>6</v>
      </c>
      <c r="F9" s="12" t="str">
        <f>+VLOOKUP(E9,CHOOSE({1,2},$D$6:$D$14,$B$6:$B$14),2,FALSE)</f>
        <v>Central Asia &amp; Middle East</v>
      </c>
      <c r="G9" s="15">
        <f t="shared" si="3"/>
        <v>40743.597661693006</v>
      </c>
    </row>
    <row r="10" spans="1:11" x14ac:dyDescent="0.2">
      <c r="A10" s="17" t="s">
        <v>4016</v>
      </c>
      <c r="B10" s="17" t="s">
        <v>4016</v>
      </c>
      <c r="C10" s="15">
        <f>IFERROR(AVERAGEIFS(tblSalaries[[#All],[Salary in USD]],tblSalaries[[#All],[Continent]],Calculation!$A10,tblSalaries[[#All],[Years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37721.175282254961</v>
      </c>
      <c r="D10" s="16">
        <f t="shared" si="1"/>
        <v>7</v>
      </c>
      <c r="E10" s="12">
        <f t="shared" si="2"/>
        <v>5</v>
      </c>
      <c r="F10" s="12" t="str">
        <f>+VLOOKUP(E10,CHOOSE({1,2},$D$6:$D$14,$B$6:$B$14),2,FALSE)</f>
        <v>Africa</v>
      </c>
      <c r="G10" s="15">
        <f t="shared" si="3"/>
        <v>43498.154251909204</v>
      </c>
    </row>
    <row r="11" spans="1:11" x14ac:dyDescent="0.2">
      <c r="A11" s="17" t="s">
        <v>983</v>
      </c>
      <c r="B11" s="17" t="s">
        <v>983</v>
      </c>
      <c r="C11" s="15">
        <f>IFERROR(AVERAGEIFS(tblSalaries[[#All],[Salary in USD]],tblSalaries[[#All],[Continent]],Calculation!$A11,tblSalaries[[#All],[Years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63084.832956077211</v>
      </c>
      <c r="D11" s="16">
        <f t="shared" si="1"/>
        <v>3</v>
      </c>
      <c r="E11" s="12">
        <f t="shared" si="2"/>
        <v>4</v>
      </c>
      <c r="F11" s="12" t="str">
        <f>+VLOOKUP(E11,CHOOSE({1,2},$D$6:$D$14,$B$6:$B$14),2,FALSE)</f>
        <v>All areas</v>
      </c>
      <c r="G11" s="15">
        <f t="shared" si="3"/>
        <v>49814.598255592951</v>
      </c>
    </row>
    <row r="12" spans="1:11" x14ac:dyDescent="0.2">
      <c r="A12" s="17" t="s">
        <v>4015</v>
      </c>
      <c r="B12" s="17" t="s">
        <v>4015</v>
      </c>
      <c r="C12" s="15">
        <f>IFERROR(AVERAGEIFS(tblSalaries[[#All],[Salary in USD]],tblSalaries[[#All],[Continent]],Calculation!$A12,tblSalaries[[#All],[Years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74204.146009690929</v>
      </c>
      <c r="D12" s="16">
        <f t="shared" si="1"/>
        <v>2</v>
      </c>
      <c r="E12" s="12">
        <f t="shared" si="2"/>
        <v>3</v>
      </c>
      <c r="F12" s="12" t="str">
        <f>+VLOOKUP(E12,CHOOSE({1,2},$D$6:$D$14,$B$6:$B$14),2,FALSE)</f>
        <v>Europe</v>
      </c>
      <c r="G12" s="15">
        <f t="shared" si="3"/>
        <v>63084.832956077211</v>
      </c>
    </row>
    <row r="13" spans="1:11" x14ac:dyDescent="0.2">
      <c r="A13" s="17" t="s">
        <v>4014</v>
      </c>
      <c r="B13" s="17" t="s">
        <v>4014</v>
      </c>
      <c r="C13" s="15">
        <f>IFERROR(AVERAGEIFS(tblSalaries[[#All],[Salary in USD]],tblSalaries[[#All],[Continent]],Calculation!$A13,tblSalaries[[#All],[Years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89331.055653710035</v>
      </c>
      <c r="D13" s="16">
        <f t="shared" si="1"/>
        <v>1</v>
      </c>
      <c r="E13" s="12">
        <f t="shared" si="2"/>
        <v>2</v>
      </c>
      <c r="F13" s="12" t="str">
        <f>+VLOOKUP(E13,CHOOSE({1,2},$D$6:$D$14,$B$6:$B$14),2,FALSE)</f>
        <v>North America</v>
      </c>
      <c r="G13" s="15">
        <f t="shared" si="3"/>
        <v>74204.146009690929</v>
      </c>
    </row>
    <row r="14" spans="1:11" x14ac:dyDescent="0.2">
      <c r="A14" s="17" t="s">
        <v>4013</v>
      </c>
      <c r="B14" s="17" t="s">
        <v>4013</v>
      </c>
      <c r="C14" s="15">
        <f>IFERROR(AVERAGEIFS(tblSalaries[[#All],[Salary in USD]],tblSalaries[[#All],[Continent]],Calculation!$A14,tblSalaries[[#All],[Years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14811.79902999787</v>
      </c>
      <c r="D14" s="16">
        <f t="shared" si="1"/>
        <v>9</v>
      </c>
      <c r="E14" s="12">
        <f t="shared" si="2"/>
        <v>1</v>
      </c>
      <c r="F14" s="12" t="str">
        <f>+VLOOKUP(E14,CHOOSE({1,2},$D$6:$D$14,$B$6:$B$14),2,FALSE)</f>
        <v>Oceania</v>
      </c>
      <c r="G14" s="15">
        <f t="shared" si="3"/>
        <v>89331.055653710035</v>
      </c>
    </row>
    <row r="17" spans="1:7" ht="15" x14ac:dyDescent="0.25">
      <c r="A17" s="13" t="s">
        <v>4038</v>
      </c>
    </row>
    <row r="18" spans="1:7" ht="15" x14ac:dyDescent="0.25">
      <c r="B18" s="13" t="s">
        <v>4020</v>
      </c>
      <c r="C18" s="12" t="s">
        <v>4037</v>
      </c>
      <c r="G18" s="12" t="s">
        <v>4038</v>
      </c>
    </row>
    <row r="19" spans="1:7" x14ac:dyDescent="0.2">
      <c r="A19" s="12" t="s">
        <v>4029</v>
      </c>
      <c r="B19" s="12" t="s">
        <v>4027</v>
      </c>
      <c r="C19" s="15">
        <f>IFERROR(AVERAGEIFS(tblSalaries[[#All],[Salary in USD]],tblSalaries[[#All],[Years category]],Calculation!$A19,tblSalaries[[#All],[Years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49814.598255605946</v>
      </c>
      <c r="D19" s="16">
        <f>+RANK(C19,$C$19:$C$23)</f>
        <v>3</v>
      </c>
      <c r="E19" s="12">
        <f>+COUNTA($B$19:$B$23)</f>
        <v>5</v>
      </c>
      <c r="F19" s="12" t="str">
        <f>+VLOOKUP(E19,CHOOSE({1,2},$D$19:$D$23,$B$19:$B$23),2,FALSE)</f>
        <v>5-10 years</v>
      </c>
      <c r="G19" s="15">
        <f>+VLOOKUP(F19,$B$19:$C$23,2,FALSE)</f>
        <v>39133.844331110369</v>
      </c>
    </row>
    <row r="20" spans="1:7" x14ac:dyDescent="0.2">
      <c r="A20" s="12" t="s">
        <v>4021</v>
      </c>
      <c r="B20" s="12" t="s">
        <v>4021</v>
      </c>
      <c r="C20" s="15">
        <f>IFERROR(AVERAGEIFS(tblSalaries[[#All],[Salary in USD]],tblSalaries[[#All],[Years category]],Calculation!$A20,tblSalaries[[#All],[Years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47292.748002199012</v>
      </c>
      <c r="D20" s="16">
        <f t="shared" ref="D20:D23" si="4">+RANK(C20,$C$19:$C$23)</f>
        <v>4</v>
      </c>
      <c r="E20" s="12">
        <f>+E19-1</f>
        <v>4</v>
      </c>
      <c r="F20" s="12" t="str">
        <f>+VLOOKUP(E20,CHOOSE({1,2},$D$19:$D$23,$B$19:$B$23),2,FALSE)</f>
        <v>Under 5 years</v>
      </c>
      <c r="G20" s="15">
        <f t="shared" ref="G20:G23" si="5">+VLOOKUP(F20,$B$19:$C$23,2,FALSE)</f>
        <v>47292.748002199012</v>
      </c>
    </row>
    <row r="21" spans="1:7" x14ac:dyDescent="0.2">
      <c r="A21" s="12" t="s">
        <v>4022</v>
      </c>
      <c r="B21" s="12" t="s">
        <v>4022</v>
      </c>
      <c r="C21" s="15">
        <f>IFERROR(AVERAGEIFS(tblSalaries[[#All],[Salary in USD]],tblSalaries[[#All],[Years category]],Calculation!$A21,tblSalaries[[#All],[Years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39133.844331110369</v>
      </c>
      <c r="D21" s="16">
        <f t="shared" si="4"/>
        <v>5</v>
      </c>
      <c r="E21" s="12">
        <f t="shared" ref="E21:E23" si="6">+E20-1</f>
        <v>3</v>
      </c>
      <c r="F21" s="12" t="str">
        <f>+VLOOKUP(E21,CHOOSE({1,2},$D$19:$D$23,$B$19:$B$23),2,FALSE)</f>
        <v>Any experience</v>
      </c>
      <c r="G21" s="15">
        <f t="shared" si="5"/>
        <v>49814.598255605946</v>
      </c>
    </row>
    <row r="22" spans="1:7" x14ac:dyDescent="0.2">
      <c r="A22" s="12" t="s">
        <v>4023</v>
      </c>
      <c r="B22" s="12" t="s">
        <v>4023</v>
      </c>
      <c r="C22" s="15">
        <f>IFERROR(AVERAGEIFS(tblSalaries[[#All],[Salary in USD]],tblSalaries[[#All],[Years category]],Calculation!$A22,tblSalaries[[#All],[Years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59092.866844503158</v>
      </c>
      <c r="D22" s="16">
        <f t="shared" si="4"/>
        <v>2</v>
      </c>
      <c r="E22" s="12">
        <f t="shared" si="6"/>
        <v>2</v>
      </c>
      <c r="F22" s="12" t="str">
        <f>+VLOOKUP(E22,CHOOSE({1,2},$D$19:$D$23,$B$19:$B$23),2,FALSE)</f>
        <v>10-20 years</v>
      </c>
      <c r="G22" s="15">
        <f t="shared" si="5"/>
        <v>59092.866844503158</v>
      </c>
    </row>
    <row r="23" spans="1:7" x14ac:dyDescent="0.2">
      <c r="A23" s="12" t="s">
        <v>4024</v>
      </c>
      <c r="B23" s="12" t="s">
        <v>4024</v>
      </c>
      <c r="C23" s="15">
        <f>IFERROR(AVERAGEIFS(tblSalaries[[#All],[Salary in USD]],tblSalaries[[#All],[Years category]],Calculation!$A23,tblSalaries[[#All],[Years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74998.095337827515</v>
      </c>
      <c r="D23" s="16">
        <f t="shared" si="4"/>
        <v>1</v>
      </c>
      <c r="E23" s="12">
        <f t="shared" si="6"/>
        <v>1</v>
      </c>
      <c r="F23" s="12" t="str">
        <f>+VLOOKUP(E23,CHOOSE({1,2},$D$19:$D$23,$B$19:$B$23),2,FALSE)</f>
        <v>Over 20 years</v>
      </c>
      <c r="G23" s="15">
        <f t="shared" si="5"/>
        <v>74998.095337827515</v>
      </c>
    </row>
    <row r="24" spans="1:7" x14ac:dyDescent="0.2">
      <c r="B24" s="17"/>
      <c r="C24" s="15"/>
      <c r="D24" s="16"/>
      <c r="G24" s="15"/>
    </row>
    <row r="25" spans="1:7" x14ac:dyDescent="0.2">
      <c r="B25" s="17"/>
      <c r="C25" s="15"/>
      <c r="D25" s="16"/>
      <c r="G25" s="15"/>
    </row>
    <row r="26" spans="1:7" x14ac:dyDescent="0.2">
      <c r="B26" s="17"/>
      <c r="C26" s="15"/>
      <c r="D26" s="16"/>
      <c r="G26" s="15"/>
    </row>
    <row r="28" spans="1:7" ht="15" x14ac:dyDescent="0.25">
      <c r="A28" s="13" t="s">
        <v>4039</v>
      </c>
    </row>
    <row r="29" spans="1:7" ht="15" x14ac:dyDescent="0.25">
      <c r="B29" s="13" t="s">
        <v>5</v>
      </c>
      <c r="C29" s="12" t="s">
        <v>4037</v>
      </c>
      <c r="G29" s="12" t="s">
        <v>4039</v>
      </c>
    </row>
    <row r="30" spans="1:7" x14ac:dyDescent="0.2">
      <c r="A30" s="12" t="s">
        <v>4029</v>
      </c>
      <c r="B30" s="12" t="s">
        <v>4028</v>
      </c>
      <c r="C30" s="15">
        <f>IFERROR(AVERAGEIFS(tblSalaries[[#All],[Salary in USD]],tblSalaries[[#All],[How many hours of a day you work on Excel]],Calculation!$A30,tblSalaries[[#All],[Years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49814.598255616947</v>
      </c>
      <c r="D30" s="16">
        <f>+RANK(C30,$C$30:$C$35)</f>
        <v>4</v>
      </c>
      <c r="E30" s="12">
        <f>+COUNTA($B$30:$B$35)</f>
        <v>6</v>
      </c>
      <c r="F30" s="12" t="str">
        <f>+VLOOKUP(E30,CHOOSE({1,2},$D$30:$D$35,$B$30:$B$35),2,FALSE)</f>
        <v>All the 8 hours baby, all the 8!</v>
      </c>
      <c r="G30" s="15">
        <f>+VLOOKUP(F30,$B$30:$C$35,2,FALSE)</f>
        <v>43571.16280285229</v>
      </c>
    </row>
    <row r="31" spans="1:7" x14ac:dyDescent="0.2">
      <c r="A31" s="17" t="s">
        <v>25</v>
      </c>
      <c r="B31" s="17" t="s">
        <v>25</v>
      </c>
      <c r="C31" s="15">
        <f>IFERROR(AVERAGEIFS(tblSalaries[[#All],[Salary in USD]],tblSalaries[[#All],[How many hours of a day you work on Excel]],Calculation!$A31,tblSalaries[[#All],[Years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49726.375588512368</v>
      </c>
      <c r="D31" s="16">
        <f t="shared" ref="D31:D35" si="7">+RANK(C31,$C$30:$C$35)</f>
        <v>5</v>
      </c>
      <c r="E31" s="12">
        <f>+E30-1</f>
        <v>5</v>
      </c>
      <c r="F31" s="12" t="str">
        <f>+VLOOKUP(E31,CHOOSE({1,2},$D$30:$D$35,$B$30:$B$35),2,FALSE)</f>
        <v>1 or 2 hours a day</v>
      </c>
      <c r="G31" s="15">
        <f t="shared" ref="G31:G35" si="8">+VLOOKUP(F31,$B$30:$C$35,2,FALSE)</f>
        <v>49726.375588512368</v>
      </c>
    </row>
    <row r="32" spans="1:7" x14ac:dyDescent="0.2">
      <c r="A32" s="17" t="s">
        <v>18</v>
      </c>
      <c r="B32" s="17" t="s">
        <v>18</v>
      </c>
      <c r="C32" s="15">
        <f>IFERROR(AVERAGEIFS(tblSalaries[[#All],[Salary in USD]],tblSalaries[[#All],[How many hours of a day you work on Excel]],Calculation!$A32,tblSalaries[[#All],[Years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53554.662152287128</v>
      </c>
      <c r="D32" s="16">
        <f t="shared" si="7"/>
        <v>2</v>
      </c>
      <c r="E32" s="12">
        <f t="shared" ref="E32:E35" si="9">+E31-1</f>
        <v>4</v>
      </c>
      <c r="F32" s="12" t="str">
        <f>+VLOOKUP(E32,CHOOSE({1,2},$D$30:$D$35,$B$30:$B$35),2,FALSE)</f>
        <v>Any hours</v>
      </c>
      <c r="G32" s="15">
        <f t="shared" si="8"/>
        <v>49814.598255616947</v>
      </c>
    </row>
    <row r="33" spans="1:7" x14ac:dyDescent="0.2">
      <c r="A33" s="17" t="s">
        <v>9</v>
      </c>
      <c r="B33" s="17" t="s">
        <v>9</v>
      </c>
      <c r="C33" s="15">
        <f>IFERROR(AVERAGEIFS(tblSalaries[[#All],[Salary in USD]],tblSalaries[[#All],[How many hours of a day you work on Excel]],Calculation!$A33,tblSalaries[[#All],[Years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51423.250796823195</v>
      </c>
      <c r="D33" s="16">
        <f t="shared" si="7"/>
        <v>3</v>
      </c>
      <c r="E33" s="12">
        <f t="shared" si="9"/>
        <v>3</v>
      </c>
      <c r="F33" s="12" t="str">
        <f>+VLOOKUP(E33,CHOOSE({1,2},$D$30:$D$35,$B$30:$B$35),2,FALSE)</f>
        <v>4 to 6 hours a day</v>
      </c>
      <c r="G33" s="15">
        <f t="shared" si="8"/>
        <v>51423.250796823195</v>
      </c>
    </row>
    <row r="34" spans="1:7" x14ac:dyDescent="0.2">
      <c r="A34" s="17" t="s">
        <v>13</v>
      </c>
      <c r="B34" s="17" t="s">
        <v>13</v>
      </c>
      <c r="C34" s="15">
        <f>IFERROR(AVERAGEIFS(tblSalaries[[#All],[Salary in USD]],tblSalaries[[#All],[How many hours of a day you work on Excel]],Calculation!$A34,tblSalaries[[#All],[Years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43571.16280285229</v>
      </c>
      <c r="D34" s="16">
        <f t="shared" si="7"/>
        <v>6</v>
      </c>
      <c r="E34" s="12">
        <f t="shared" si="9"/>
        <v>2</v>
      </c>
      <c r="F34" s="12" t="str">
        <f>+VLOOKUP(E34,CHOOSE({1,2},$D$30:$D$35,$B$30:$B$35),2,FALSE)</f>
        <v>2 to 3 hours per day</v>
      </c>
      <c r="G34" s="15">
        <f t="shared" si="8"/>
        <v>53554.662152287128</v>
      </c>
    </row>
    <row r="35" spans="1:7" x14ac:dyDescent="0.2">
      <c r="A35" s="17" t="s">
        <v>186</v>
      </c>
      <c r="B35" s="17" t="s">
        <v>186</v>
      </c>
      <c r="C35" s="15">
        <f>IFERROR(AVERAGEIFS(tblSalaries[[#All],[Salary in USD]],tblSalaries[[#All],[How many hours of a day you work on Excel]],Calculation!$A35,tblSalaries[[#All],[Years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57493.381507703598</v>
      </c>
      <c r="D35" s="16">
        <f t="shared" si="7"/>
        <v>1</v>
      </c>
      <c r="E35" s="12">
        <f t="shared" si="9"/>
        <v>1</v>
      </c>
      <c r="F35" s="12" t="str">
        <f>+VLOOKUP(E35,CHOOSE({1,2},$D$30:$D$35,$B$30:$B$35),2,FALSE)</f>
        <v>Excel ?!? What Excel?</v>
      </c>
      <c r="G35" s="15">
        <f t="shared" si="8"/>
        <v>57493.381507703598</v>
      </c>
    </row>
    <row r="38" spans="1:7" ht="15" x14ac:dyDescent="0.25">
      <c r="A38" s="13" t="s">
        <v>4040</v>
      </c>
    </row>
    <row r="39" spans="1:7" ht="15" x14ac:dyDescent="0.25">
      <c r="B39" s="13" t="s">
        <v>3998</v>
      </c>
      <c r="C39" s="12" t="s">
        <v>4037</v>
      </c>
      <c r="G39" s="12" t="s">
        <v>4040</v>
      </c>
    </row>
    <row r="40" spans="1:7" x14ac:dyDescent="0.2">
      <c r="A40" s="12" t="s">
        <v>4029</v>
      </c>
      <c r="B40" s="12" t="s">
        <v>4025</v>
      </c>
      <c r="C40" s="15">
        <f>IFERROR(AVERAGEIFS(tblSalaries[[#All],[Salary in USD]],tblSalaries[[#All],[Job Type]],Calculation!$A40,tblSalaries[[#All],[Years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49814.598255626952</v>
      </c>
      <c r="D40" s="16">
        <f>+RANK(C40,$C$40:$C$50)</f>
        <v>7</v>
      </c>
      <c r="E40" s="12">
        <f>+COUNTA($B$40:$B$50)</f>
        <v>11</v>
      </c>
      <c r="F40" s="12" t="str">
        <f>+VLOOKUP(E40,CHOOSE({1,2},$D$40:$D$50,$B$40:$B$50),2,FALSE)</f>
        <v>Reporting</v>
      </c>
      <c r="G40" s="15">
        <f>+VLOOKUP(F40,$B$40:$C$50,2,FALSE)</f>
        <v>19574.158532398131</v>
      </c>
    </row>
    <row r="41" spans="1:7" x14ac:dyDescent="0.2">
      <c r="A41" s="17" t="s">
        <v>310</v>
      </c>
      <c r="B41" s="17" t="s">
        <v>310</v>
      </c>
      <c r="C41" s="15">
        <f>IFERROR(AVERAGEIFS(tblSalaries[[#All],[Salary in USD]],tblSalaries[[#All],[Job Type]],Calculation!$A41,tblSalaries[[#All],[Years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54196.440581671908</v>
      </c>
      <c r="D41" s="16">
        <f t="shared" ref="D41:D50" si="10">+RANK(C41,$C$40:$C$50)</f>
        <v>5</v>
      </c>
      <c r="E41" s="12">
        <f>+E40-1</f>
        <v>10</v>
      </c>
      <c r="F41" s="12" t="str">
        <f>+VLOOKUP(E41,CHOOSE({1,2},$D$40:$D$50,$B$40:$B$50),2,FALSE)</f>
        <v>Misc.</v>
      </c>
      <c r="G41" s="15">
        <f t="shared" ref="G41:G50" si="11">+VLOOKUP(F41,$B$40:$C$50,2,FALSE)</f>
        <v>45952.334218010794</v>
      </c>
    </row>
    <row r="42" spans="1:7" x14ac:dyDescent="0.2">
      <c r="A42" s="17" t="s">
        <v>20</v>
      </c>
      <c r="B42" s="17" t="s">
        <v>20</v>
      </c>
      <c r="C42" s="15">
        <f>IFERROR(AVERAGEIFS(tblSalaries[[#All],[Salary in USD]],tblSalaries[[#All],[Job Type]],Calculation!$A42,tblSalaries[[#All],[Years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46295.769417091462</v>
      </c>
      <c r="D42" s="16">
        <f t="shared" si="10"/>
        <v>9</v>
      </c>
      <c r="E42" s="12">
        <f t="shared" ref="E42:E50" si="12">+E41-1</f>
        <v>9</v>
      </c>
      <c r="F42" s="12" t="str">
        <f>+VLOOKUP(E42,CHOOSE({1,2},$D$40:$D$50,$B$40:$B$50),2,FALSE)</f>
        <v>Analyst</v>
      </c>
      <c r="G42" s="15">
        <f t="shared" si="11"/>
        <v>46295.769417091462</v>
      </c>
    </row>
    <row r="43" spans="1:7" x14ac:dyDescent="0.2">
      <c r="A43" s="17" t="s">
        <v>356</v>
      </c>
      <c r="B43" s="17" t="s">
        <v>356</v>
      </c>
      <c r="C43" s="15">
        <f>IFERROR(AVERAGEIFS(tblSalaries[[#All],[Salary in USD]],tblSalaries[[#All],[Job Type]],Calculation!$A43,tblSalaries[[#All],[Years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62950.733221190334</v>
      </c>
      <c r="D43" s="16">
        <f t="shared" si="10"/>
        <v>3</v>
      </c>
      <c r="E43" s="12">
        <f t="shared" si="12"/>
        <v>8</v>
      </c>
      <c r="F43" s="12" t="str">
        <f>+VLOOKUP(E43,CHOOSE({1,2},$D$40:$D$50,$B$40:$B$50),2,FALSE)</f>
        <v>Manager</v>
      </c>
      <c r="G43" s="15">
        <f t="shared" si="11"/>
        <v>46488.240712849525</v>
      </c>
    </row>
    <row r="44" spans="1:7" x14ac:dyDescent="0.2">
      <c r="A44" s="17" t="s">
        <v>488</v>
      </c>
      <c r="B44" s="17" t="s">
        <v>488</v>
      </c>
      <c r="C44" s="15">
        <f>IFERROR(AVERAGEIFS(tblSalaries[[#All],[Salary in USD]],tblSalaries[[#All],[Job Type]],Calculation!$A44,tblSalaries[[#All],[Years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65103.929025809535</v>
      </c>
      <c r="D44" s="16">
        <f t="shared" si="10"/>
        <v>2</v>
      </c>
      <c r="E44" s="12">
        <f t="shared" si="12"/>
        <v>7</v>
      </c>
      <c r="F44" s="12" t="str">
        <f>+VLOOKUP(E44,CHOOSE({1,2},$D$40:$D$50,$B$40:$B$50),2,FALSE)</f>
        <v>All job types</v>
      </c>
      <c r="G44" s="15">
        <f t="shared" si="11"/>
        <v>49814.598255626952</v>
      </c>
    </row>
    <row r="45" spans="1:7" x14ac:dyDescent="0.2">
      <c r="A45" s="17" t="s">
        <v>4001</v>
      </c>
      <c r="B45" s="17" t="s">
        <v>4001</v>
      </c>
      <c r="C45" s="15">
        <f>IFERROR(AVERAGEIFS(tblSalaries[[#All],[Salary in USD]],tblSalaries[[#All],[Job Type]],Calculation!$A45,tblSalaries[[#All],[Years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97265.875618705832</v>
      </c>
      <c r="D45" s="16">
        <f t="shared" si="10"/>
        <v>1</v>
      </c>
      <c r="E45" s="12">
        <f t="shared" si="12"/>
        <v>6</v>
      </c>
      <c r="F45" s="12" t="str">
        <f>+VLOOKUP(E45,CHOOSE({1,2},$D$40:$D$50,$B$40:$B$50),2,FALSE)</f>
        <v>Engineer</v>
      </c>
      <c r="G45" s="15">
        <f t="shared" si="11"/>
        <v>51715.151424613105</v>
      </c>
    </row>
    <row r="46" spans="1:7" x14ac:dyDescent="0.2">
      <c r="A46" s="17" t="s">
        <v>279</v>
      </c>
      <c r="B46" s="17" t="s">
        <v>279</v>
      </c>
      <c r="C46" s="15">
        <f>IFERROR(AVERAGEIFS(tblSalaries[[#All],[Salary in USD]],tblSalaries[[#All],[Job Type]],Calculation!$A46,tblSalaries[[#All],[Years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51715.151424613105</v>
      </c>
      <c r="D46" s="16">
        <f t="shared" si="10"/>
        <v>6</v>
      </c>
      <c r="E46" s="12">
        <f t="shared" si="12"/>
        <v>5</v>
      </c>
      <c r="F46" s="12" t="str">
        <f>+VLOOKUP(E46,CHOOSE({1,2},$D$40:$D$50,$B$40:$B$50),2,FALSE)</f>
        <v>Accountant</v>
      </c>
      <c r="G46" s="15">
        <f t="shared" si="11"/>
        <v>54196.440581671908</v>
      </c>
    </row>
    <row r="47" spans="1:7" x14ac:dyDescent="0.2">
      <c r="A47" s="17" t="s">
        <v>52</v>
      </c>
      <c r="B47" s="17" t="s">
        <v>52</v>
      </c>
      <c r="C47" s="15">
        <f>IFERROR(AVERAGEIFS(tblSalaries[[#All],[Salary in USD]],tblSalaries[[#All],[Job Type]],Calculation!$A47,tblSalaries[[#All],[Years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46488.240712849525</v>
      </c>
      <c r="D47" s="16">
        <f t="shared" si="10"/>
        <v>8</v>
      </c>
      <c r="E47" s="12">
        <f t="shared" si="12"/>
        <v>4</v>
      </c>
      <c r="F47" s="12" t="str">
        <f>+VLOOKUP(E47,CHOOSE({1,2},$D$40:$D$50,$B$40:$B$50),2,FALSE)</f>
        <v>Specialist</v>
      </c>
      <c r="G47" s="15">
        <f t="shared" si="11"/>
        <v>59812.96927418383</v>
      </c>
    </row>
    <row r="48" spans="1:7" x14ac:dyDescent="0.2">
      <c r="A48" s="17" t="s">
        <v>4000</v>
      </c>
      <c r="B48" s="17" t="s">
        <v>4000</v>
      </c>
      <c r="C48" s="15">
        <f>IFERROR(AVERAGEIFS(tblSalaries[[#All],[Salary in USD]],tblSalaries[[#All],[Job Type]],Calculation!$A48,tblSalaries[[#All],[Years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45952.334218010794</v>
      </c>
      <c r="D48" s="16">
        <f t="shared" si="10"/>
        <v>10</v>
      </c>
      <c r="E48" s="12">
        <f t="shared" si="12"/>
        <v>3</v>
      </c>
      <c r="F48" s="12" t="str">
        <f>+VLOOKUP(E48,CHOOSE({1,2},$D$40:$D$50,$B$40:$B$50),2,FALSE)</f>
        <v>Consultant</v>
      </c>
      <c r="G48" s="15">
        <f t="shared" si="11"/>
        <v>62950.733221190334</v>
      </c>
    </row>
    <row r="49" spans="1:10" x14ac:dyDescent="0.2">
      <c r="A49" s="17" t="s">
        <v>3999</v>
      </c>
      <c r="B49" s="17" t="s">
        <v>3999</v>
      </c>
      <c r="C49" s="15">
        <f>IFERROR(AVERAGEIFS(tblSalaries[[#All],[Salary in USD]],tblSalaries[[#All],[Job Type]],Calculation!$A49,tblSalaries[[#All],[Years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19574.158532398131</v>
      </c>
      <c r="D49" s="16">
        <f t="shared" si="10"/>
        <v>11</v>
      </c>
      <c r="E49" s="12">
        <f t="shared" si="12"/>
        <v>2</v>
      </c>
      <c r="F49" s="12" t="str">
        <f>+VLOOKUP(E49,CHOOSE({1,2},$D$40:$D$50,$B$40:$B$50),2,FALSE)</f>
        <v>Controller</v>
      </c>
      <c r="G49" s="15">
        <f t="shared" si="11"/>
        <v>65103.929025809535</v>
      </c>
    </row>
    <row r="50" spans="1:10" x14ac:dyDescent="0.2">
      <c r="A50" s="17" t="s">
        <v>67</v>
      </c>
      <c r="B50" s="17" t="s">
        <v>67</v>
      </c>
      <c r="C50" s="15">
        <f>IFERROR(AVERAGEIFS(tblSalaries[[#All],[Salary in USD]],tblSalaries[[#All],[Job Type]],Calculation!$A50,tblSalaries[[#All],[Years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59812.96927418383</v>
      </c>
      <c r="D50" s="16">
        <f t="shared" si="10"/>
        <v>4</v>
      </c>
      <c r="E50" s="12">
        <f t="shared" si="12"/>
        <v>1</v>
      </c>
      <c r="F50" s="12" t="str">
        <f>+VLOOKUP(E50,CHOOSE({1,2},$D$40:$D$50,$B$40:$B$50),2,FALSE)</f>
        <v>CXO or Top Mgmt.</v>
      </c>
      <c r="G50" s="15">
        <f t="shared" si="11"/>
        <v>97265.875618705832</v>
      </c>
    </row>
    <row r="53" spans="1:10" x14ac:dyDescent="0.2">
      <c r="A53" s="17" t="s">
        <v>4042</v>
      </c>
      <c r="J53" s="12" t="s">
        <v>4053</v>
      </c>
    </row>
    <row r="54" spans="1:10" x14ac:dyDescent="0.2">
      <c r="B54" s="17" t="s">
        <v>1074</v>
      </c>
      <c r="C54" s="15">
        <f>IFERROR(AVERAGEIFS(tblSalaries[[#All],[Salary in USD]],tblSalaries[[#All],[clean Country]],Calculation!$B54,tblSalaries[[#All],[Years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20571.000000053999</v>
      </c>
      <c r="D54" s="16">
        <f>+RANK(C54,$C$54:$C$156)</f>
        <v>61</v>
      </c>
      <c r="E54" s="12">
        <v>10</v>
      </c>
      <c r="F54" s="12" t="str">
        <f>+VLOOKUP(E54,CHOOSE({1,2},$D$54:$D$156,$B$54:$B$156),2,FALSE)</f>
        <v>Sweden</v>
      </c>
      <c r="G54" s="15">
        <f>+VLOOKUP(F54,$B$54:$C$156,2,FALSE)</f>
        <v>84477.260092283483</v>
      </c>
      <c r="H54" s="16">
        <f>IFERROR(COUNTIFS(tblSalaries[[#All],[clean Country]],Calculation!$F54,tblSalaries[[#All],[Years category]],Calculation!G$2,tblSalaries[[#All],[How many hours of a day you work on Excel]],Calculation!H$2,tblSalaries[[#All],[Continent]],Calculation!I$2,tblSalaries[[#All],[Job Type]],Calculation!J$2),0)</f>
        <v>2</v>
      </c>
      <c r="I54" s="12" t="str">
        <f>+F54&amp;" ("&amp;H54&amp;")"</f>
        <v>Sweden (2)</v>
      </c>
      <c r="J54" s="15">
        <f>+G54</f>
        <v>84477.260092283483</v>
      </c>
    </row>
    <row r="55" spans="1:10" x14ac:dyDescent="0.2">
      <c r="B55" s="17" t="s">
        <v>4009</v>
      </c>
      <c r="C55" s="15">
        <f>IFERROR(AVERAGEIFS(tblSalaries[[#All],[Salary in USD]],tblSalaries[[#All],[clean Country]],Calculation!$B55,tblSalaries[[#All],[Years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21000.000000054999</v>
      </c>
      <c r="D55" s="16">
        <f t="shared" ref="D55:D118" si="13">+RANK(C55,$C$54:$C$156)</f>
        <v>60</v>
      </c>
      <c r="E55" s="12">
        <f>+E54-1</f>
        <v>9</v>
      </c>
      <c r="F55" s="12" t="str">
        <f>+VLOOKUP(E55,CHOOSE({1,2},$D$54:$D$156,$B$54:$B$156),2,FALSE)</f>
        <v>Canada</v>
      </c>
      <c r="G55" s="15">
        <f t="shared" ref="G55:G63" si="14">+VLOOKUP(F55,$B$54:$C$156,2,FALSE)</f>
        <v>89799.526836851932</v>
      </c>
      <c r="H55" s="16">
        <f>IFERROR(COUNTIFS(tblSalaries[[#All],[clean Country]],Calculation!$F55,tblSalaries[[#All],[Years category]],Calculation!G$2,tblSalaries[[#All],[How many hours of a day you work on Excel]],Calculation!H$2,tblSalaries[[#All],[Continent]],Calculation!I$2,tblSalaries[[#All],[Job Type]],Calculation!J$2),0)</f>
        <v>58</v>
      </c>
      <c r="I55" s="12" t="str">
        <f t="shared" ref="I55:I63" si="15">+F55&amp;" ("&amp;H55&amp;")"</f>
        <v>Canada (58)</v>
      </c>
      <c r="J55" s="15">
        <f t="shared" ref="J55:J63" si="16">+G55</f>
        <v>89799.526836851932</v>
      </c>
    </row>
    <row r="56" spans="1:10" x14ac:dyDescent="0.2">
      <c r="B56" s="17" t="s">
        <v>1331</v>
      </c>
      <c r="C56" s="15">
        <f>IFERROR(AVERAGEIFS(tblSalaries[[#All],[Salary in USD]],tblSalaries[[#All],[clean Country]],Calculation!$B56,tblSalaries[[#All],[Years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24000.000000055999</v>
      </c>
      <c r="D56" s="16">
        <f t="shared" si="13"/>
        <v>57</v>
      </c>
      <c r="E56" s="12">
        <f t="shared" ref="E56:E63" si="17">+E55-1</f>
        <v>8</v>
      </c>
      <c r="F56" s="12" t="str">
        <f>+VLOOKUP(E56,CHOOSE({1,2},$D$54:$D$156,$B$54:$B$156),2,FALSE)</f>
        <v>Australia</v>
      </c>
      <c r="G56" s="15">
        <f t="shared" si="14"/>
        <v>92857.629854976345</v>
      </c>
      <c r="H56" s="16">
        <f>IFERROR(COUNTIFS(tblSalaries[[#All],[clean Country]],Calculation!$F56,tblSalaries[[#All],[Years category]],Calculation!G$2,tblSalaries[[#All],[How many hours of a day you work on Excel]],Calculation!H$2,tblSalaries[[#All],[Continent]],Calculation!I$2,tblSalaries[[#All],[Job Type]],Calculation!J$2),0)</f>
        <v>81</v>
      </c>
      <c r="I56" s="12" t="str">
        <f t="shared" si="15"/>
        <v>Australia (81)</v>
      </c>
      <c r="J56" s="15">
        <f t="shared" si="16"/>
        <v>92857.629854976345</v>
      </c>
    </row>
    <row r="57" spans="1:10" x14ac:dyDescent="0.2">
      <c r="B57" s="17" t="s">
        <v>1860</v>
      </c>
      <c r="C57" s="15">
        <f>IFERROR(AVERAGEIFS(tblSalaries[[#All],[Salary in USD]],tblSalaries[[#All],[clean Country]],Calculation!$B57,tblSalaries[[#All],[Years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6000.0000000569999</v>
      </c>
      <c r="D57" s="16">
        <f t="shared" si="13"/>
        <v>97</v>
      </c>
      <c r="E57" s="12">
        <f t="shared" si="17"/>
        <v>7</v>
      </c>
      <c r="F57" s="12" t="str">
        <f>+VLOOKUP(E57,CHOOSE({1,2},$D$54:$D$156,$B$54:$B$156),2,FALSE)</f>
        <v>Central America</v>
      </c>
      <c r="G57" s="15">
        <f t="shared" si="14"/>
        <v>95000.000000073007</v>
      </c>
      <c r="H57" s="16">
        <f>IFERROR(COUNTIFS(tblSalaries[[#All],[clean Country]],Calculation!$F57,tblSalaries[[#All],[Years category]],Calculation!G$2,tblSalaries[[#All],[How many hours of a day you work on Excel]],Calculation!H$2,tblSalaries[[#All],[Continent]],Calculation!I$2,tblSalaries[[#All],[Job Type]],Calculation!J$2),0)</f>
        <v>1</v>
      </c>
      <c r="I57" s="12" t="str">
        <f t="shared" si="15"/>
        <v>Central America (1)</v>
      </c>
      <c r="J57" s="15">
        <f t="shared" si="16"/>
        <v>95000.000000073007</v>
      </c>
    </row>
    <row r="58" spans="1:10" x14ac:dyDescent="0.2">
      <c r="B58" s="17" t="s">
        <v>992</v>
      </c>
      <c r="C58" s="15">
        <f>IFERROR(AVERAGEIFS(tblSalaries[[#All],[Salary in USD]],tblSalaries[[#All],[clean Country]],Calculation!$B58,tblSalaries[[#All],[Years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5000.0000000580003</v>
      </c>
      <c r="D58" s="16">
        <f t="shared" si="13"/>
        <v>99</v>
      </c>
      <c r="E58" s="12">
        <f t="shared" si="17"/>
        <v>6</v>
      </c>
      <c r="F58" s="12" t="str">
        <f>+VLOOKUP(E58,CHOOSE({1,2},$D$54:$D$156,$B$54:$B$156),2,FALSE)</f>
        <v>Norway</v>
      </c>
      <c r="G58" s="15">
        <f t="shared" si="14"/>
        <v>99016.174371555302</v>
      </c>
      <c r="H58" s="16">
        <f>IFERROR(COUNTIFS(tblSalaries[[#All],[clean Country]],Calculation!$F58,tblSalaries[[#All],[Years category]],Calculation!G$2,tblSalaries[[#All],[How many hours of a day you work on Excel]],Calculation!H$2,tblSalaries[[#All],[Continent]],Calculation!I$2,tblSalaries[[#All],[Job Type]],Calculation!J$2),0)</f>
        <v>7</v>
      </c>
      <c r="I58" s="12" t="str">
        <f t="shared" si="15"/>
        <v>Norway (7)</v>
      </c>
      <c r="J58" s="15">
        <f t="shared" si="16"/>
        <v>99016.174371555302</v>
      </c>
    </row>
    <row r="59" spans="1:10" x14ac:dyDescent="0.2">
      <c r="B59" s="17" t="s">
        <v>1126</v>
      </c>
      <c r="C59" s="15">
        <f>IFERROR(AVERAGEIFS(tblSalaries[[#All],[Salary in USD]],tblSalaries[[#All],[clean Country]],Calculation!$B59,tblSalaries[[#All],[Years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12000.000000059001</v>
      </c>
      <c r="D59" s="16">
        <f t="shared" si="13"/>
        <v>85</v>
      </c>
      <c r="E59" s="12">
        <f t="shared" si="17"/>
        <v>5</v>
      </c>
      <c r="F59" s="12" t="str">
        <f>+VLOOKUP(E59,CHOOSE({1,2},$D$54:$D$156,$B$54:$B$156),2,FALSE)</f>
        <v>Uganda</v>
      </c>
      <c r="G59" s="15">
        <f t="shared" si="14"/>
        <v>100000.000000149</v>
      </c>
      <c r="H59" s="16">
        <f>IFERROR(COUNTIFS(tblSalaries[[#All],[clean Country]],Calculation!$F59,tblSalaries[[#All],[Years category]],Calculation!G$2,tblSalaries[[#All],[How many hours of a day you work on Excel]],Calculation!H$2,tblSalaries[[#All],[Continent]],Calculation!I$2,tblSalaries[[#All],[Job Type]],Calculation!J$2),0)</f>
        <v>1</v>
      </c>
      <c r="I59" s="12" t="str">
        <f t="shared" si="15"/>
        <v>Uganda (1)</v>
      </c>
      <c r="J59" s="15">
        <f t="shared" si="16"/>
        <v>100000.000000149</v>
      </c>
    </row>
    <row r="60" spans="1:10" x14ac:dyDescent="0.2">
      <c r="B60" s="17" t="s">
        <v>84</v>
      </c>
      <c r="C60" s="15">
        <f>IFERROR(AVERAGEIFS(tblSalaries[[#All],[Salary in USD]],tblSalaries[[#All],[clean Country]],Calculation!$B60,tblSalaries[[#All],[Years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92857.629854976345</v>
      </c>
      <c r="D60" s="16">
        <f t="shared" si="13"/>
        <v>8</v>
      </c>
      <c r="E60" s="12">
        <f t="shared" si="17"/>
        <v>4</v>
      </c>
      <c r="F60" s="12" t="str">
        <f>+VLOOKUP(E60,CHOOSE({1,2},$D$54:$D$156,$B$54:$B$156),2,FALSE)</f>
        <v>Oman</v>
      </c>
      <c r="G60" s="15">
        <f t="shared" si="14"/>
        <v>100800.000000121</v>
      </c>
      <c r="H60" s="16">
        <f>IFERROR(COUNTIFS(tblSalaries[[#All],[clean Country]],Calculation!$F60,tblSalaries[[#All],[Years category]],Calculation!G$2,tblSalaries[[#All],[How many hours of a day you work on Excel]],Calculation!H$2,tblSalaries[[#All],[Continent]],Calculation!I$2,tblSalaries[[#All],[Job Type]],Calculation!J$2),0)</f>
        <v>1</v>
      </c>
      <c r="I60" s="12" t="str">
        <f t="shared" si="15"/>
        <v>Oman (1)</v>
      </c>
      <c r="J60" s="15">
        <f t="shared" si="16"/>
        <v>100800.000000121</v>
      </c>
    </row>
    <row r="61" spans="1:10" x14ac:dyDescent="0.2">
      <c r="B61" s="17" t="s">
        <v>1519</v>
      </c>
      <c r="C61" s="15">
        <f>IFERROR(AVERAGEIFS(tblSalaries[[#All],[Salary in USD]],tblSalaries[[#All],[clean Country]],Calculation!$B61,tblSalaries[[#All],[Years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50815.97755972531</v>
      </c>
      <c r="D61" s="16">
        <f t="shared" si="13"/>
        <v>29</v>
      </c>
      <c r="E61" s="12">
        <f t="shared" si="17"/>
        <v>3</v>
      </c>
      <c r="F61" s="12" t="str">
        <f>+VLOOKUP(E61,CHOOSE({1,2},$D$54:$D$156,$B$54:$B$156),2,FALSE)</f>
        <v>Europe</v>
      </c>
      <c r="G61" s="15">
        <f t="shared" si="14"/>
        <v>113397.53085173538</v>
      </c>
      <c r="H61" s="16">
        <f>IFERROR(COUNTIFS(tblSalaries[[#All],[clean Country]],Calculation!$F61,tblSalaries[[#All],[Years category]],Calculation!G$2,tblSalaries[[#All],[How many hours of a day you work on Excel]],Calculation!H$2,tblSalaries[[#All],[Continent]],Calculation!I$2,tblSalaries[[#All],[Job Type]],Calculation!J$2),0)</f>
        <v>7</v>
      </c>
      <c r="I61" s="12" t="str">
        <f t="shared" si="15"/>
        <v>Europe (7)</v>
      </c>
      <c r="J61" s="15">
        <f t="shared" si="16"/>
        <v>113397.53085173538</v>
      </c>
    </row>
    <row r="62" spans="1:10" x14ac:dyDescent="0.2">
      <c r="B62" s="17" t="s">
        <v>1773</v>
      </c>
      <c r="C62" s="15">
        <f>IFERROR(AVERAGEIFS(tblSalaries[[#All],[Salary in USD]],tblSalaries[[#All],[clean Country]],Calculation!$B62,tblSalaries[[#All],[Years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36000.000000061998</v>
      </c>
      <c r="D62" s="16">
        <f t="shared" si="13"/>
        <v>44</v>
      </c>
      <c r="E62" s="12">
        <f t="shared" si="17"/>
        <v>2</v>
      </c>
      <c r="F62" s="12" t="str">
        <f>+VLOOKUP(E62,CHOOSE({1,2},$D$54:$D$156,$B$54:$B$156),2,FALSE)</f>
        <v>Switzerland</v>
      </c>
      <c r="G62" s="15">
        <f t="shared" si="14"/>
        <v>137525.5571554387</v>
      </c>
      <c r="H62" s="16">
        <f>IFERROR(COUNTIFS(tblSalaries[[#All],[clean Country]],Calculation!$F62,tblSalaries[[#All],[Years category]],Calculation!G$2,tblSalaries[[#All],[How many hours of a day you work on Excel]],Calculation!H$2,tblSalaries[[#All],[Continent]],Calculation!I$2,tblSalaries[[#All],[Job Type]],Calculation!J$2),0)</f>
        <v>4</v>
      </c>
      <c r="I62" s="12" t="str">
        <f t="shared" si="15"/>
        <v>Switzerland (4)</v>
      </c>
      <c r="J62" s="15">
        <f t="shared" si="16"/>
        <v>137525.5571554387</v>
      </c>
    </row>
    <row r="63" spans="1:10" x14ac:dyDescent="0.2">
      <c r="B63" s="17" t="s">
        <v>1951</v>
      </c>
      <c r="C63" s="15">
        <f>IFERROR(AVERAGEIFS(tblSalaries[[#All],[Salary in USD]],tblSalaries[[#All],[clean Country]],Calculation!$B63,tblSalaries[[#All],[Years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8400.0000000630007</v>
      </c>
      <c r="D63" s="16">
        <f t="shared" si="13"/>
        <v>93</v>
      </c>
      <c r="E63" s="12">
        <f t="shared" si="17"/>
        <v>1</v>
      </c>
      <c r="F63" s="12" t="str">
        <f>+VLOOKUP(E63,CHOOSE({1,2},$D$54:$D$156,$B$54:$B$156),2,FALSE)</f>
        <v>Lesotho</v>
      </c>
      <c r="G63" s="15">
        <f t="shared" si="14"/>
        <v>177600.000000106</v>
      </c>
      <c r="H63" s="16">
        <f>IFERROR(COUNTIFS(tblSalaries[[#All],[clean Country]],Calculation!$F63,tblSalaries[[#All],[Years category]],Calculation!G$2,tblSalaries[[#All],[How many hours of a day you work on Excel]],Calculation!H$2,tblSalaries[[#All],[Continent]],Calculation!I$2,tblSalaries[[#All],[Job Type]],Calculation!J$2),0)</f>
        <v>1</v>
      </c>
      <c r="I63" s="12" t="str">
        <f t="shared" si="15"/>
        <v>Lesotho (1)</v>
      </c>
      <c r="J63" s="15">
        <f t="shared" si="16"/>
        <v>177600.000000106</v>
      </c>
    </row>
    <row r="64" spans="1:10" x14ac:dyDescent="0.2">
      <c r="B64" s="17" t="s">
        <v>425</v>
      </c>
      <c r="C64" s="15">
        <f>IFERROR(AVERAGEIFS(tblSalaries[[#All],[Salary in USD]],tblSalaries[[#All],[clean Country]],Calculation!$B64,tblSalaries[[#All],[Years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10299.008645089993</v>
      </c>
      <c r="D64" s="16">
        <f t="shared" si="13"/>
        <v>89</v>
      </c>
    </row>
    <row r="65" spans="2:10" x14ac:dyDescent="0.2">
      <c r="B65" s="17" t="s">
        <v>59</v>
      </c>
      <c r="C65" s="15">
        <f>IFERROR(AVERAGEIFS(tblSalaries[[#All],[Salary in USD]],tblSalaries[[#All],[clean Country]],Calculation!$B65,tblSalaries[[#All],[Years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41707.213582159493</v>
      </c>
      <c r="D65" s="16">
        <f t="shared" si="13"/>
        <v>41</v>
      </c>
    </row>
    <row r="66" spans="2:10" x14ac:dyDescent="0.2">
      <c r="B66" s="17" t="s">
        <v>292</v>
      </c>
      <c r="C66" s="15">
        <f>IFERROR(AVERAGEIFS(tblSalaries[[#All],[Salary in USD]],tblSalaries[[#All],[clean Country]],Calculation!$B66,tblSalaries[[#All],[Years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78000.000000065993</v>
      </c>
      <c r="D66" s="16">
        <f t="shared" si="13"/>
        <v>14</v>
      </c>
    </row>
    <row r="67" spans="2:10" ht="15" x14ac:dyDescent="0.25">
      <c r="B67" s="17" t="s">
        <v>851</v>
      </c>
      <c r="C67" s="15">
        <f>IFERROR(AVERAGEIFS(tblSalaries[[#All],[Salary in USD]],tblSalaries[[#All],[clean Country]],Calculation!$B67,tblSalaries[[#All],[Years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4800.0000000669997</v>
      </c>
      <c r="D67" s="16">
        <f t="shared" si="13"/>
        <v>100</v>
      </c>
      <c r="H67" s="13" t="s">
        <v>4043</v>
      </c>
    </row>
    <row r="68" spans="2:10" x14ac:dyDescent="0.2">
      <c r="B68" s="17" t="s">
        <v>1671</v>
      </c>
      <c r="C68" s="15">
        <f>IFERROR(AVERAGEIFS(tblSalaries[[#All],[Salary in USD]],tblSalaries[[#All],[clean Country]],Calculation!$B68,tblSalaries[[#All],[Years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9600.0000000679993</v>
      </c>
      <c r="D68" s="16">
        <f t="shared" si="13"/>
        <v>91</v>
      </c>
      <c r="H68" s="37" t="str">
        <f>+$E54&amp;". "&amp;$F54&amp;" ("&amp;$H54&amp;") "</f>
        <v xml:space="preserve">10. Sweden (2) </v>
      </c>
      <c r="I68" s="37"/>
      <c r="J68" s="26">
        <f>+G54</f>
        <v>84477.260092283483</v>
      </c>
    </row>
    <row r="69" spans="2:10" x14ac:dyDescent="0.2">
      <c r="B69" s="17" t="s">
        <v>143</v>
      </c>
      <c r="C69" s="15">
        <f>IFERROR(AVERAGEIFS(tblSalaries[[#All],[Salary in USD]],tblSalaries[[#All],[clean Country]],Calculation!$B69,tblSalaries[[#All],[Years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42672.036574403945</v>
      </c>
      <c r="D69" s="16">
        <f t="shared" si="13"/>
        <v>38</v>
      </c>
      <c r="H69" s="37" t="str">
        <f t="shared" ref="H69:H77" si="18">+$E55&amp;". "&amp;$F55&amp;" ("&amp;$H55&amp;") "</f>
        <v xml:space="preserve">9. Canada (58) </v>
      </c>
      <c r="I69" s="37"/>
      <c r="J69" s="26">
        <f t="shared" ref="J69:J77" si="19">+G55</f>
        <v>89799.526836851932</v>
      </c>
    </row>
    <row r="70" spans="2:10" x14ac:dyDescent="0.2">
      <c r="B70" s="17" t="s">
        <v>1707</v>
      </c>
      <c r="C70" s="15">
        <f>IFERROR(AVERAGEIFS(tblSalaries[[#All],[Salary in USD]],tblSalaries[[#All],[clean Country]],Calculation!$B70,tblSalaries[[#All],[Years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14400.00000007</v>
      </c>
      <c r="D70" s="16">
        <f t="shared" si="13"/>
        <v>76</v>
      </c>
      <c r="H70" s="37" t="str">
        <f t="shared" si="18"/>
        <v xml:space="preserve">8. Australia (81) </v>
      </c>
      <c r="I70" s="37"/>
      <c r="J70" s="26">
        <f t="shared" si="19"/>
        <v>92857.629854976345</v>
      </c>
    </row>
    <row r="71" spans="2:10" x14ac:dyDescent="0.2">
      <c r="B71" s="17" t="s">
        <v>799</v>
      </c>
      <c r="C71" s="15">
        <f>IFERROR(AVERAGEIFS(tblSalaries[[#All],[Salary in USD]],tblSalaries[[#All],[clean Country]],Calculation!$B71,tblSalaries[[#All],[Years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3000.0000000710002</v>
      </c>
      <c r="D71" s="16">
        <f t="shared" si="13"/>
        <v>102</v>
      </c>
      <c r="H71" s="37" t="str">
        <f t="shared" si="18"/>
        <v xml:space="preserve">7. Central America (1) </v>
      </c>
      <c r="I71" s="37"/>
      <c r="J71" s="26">
        <f t="shared" si="19"/>
        <v>95000.000000073007</v>
      </c>
    </row>
    <row r="72" spans="2:10" x14ac:dyDescent="0.2">
      <c r="B72" s="17" t="s">
        <v>88</v>
      </c>
      <c r="C72" s="15">
        <f>IFERROR(AVERAGEIFS(tblSalaries[[#All],[Salary in USD]],tblSalaries[[#All],[clean Country]],Calculation!$B72,tblSalaries[[#All],[Years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89799.526836851932</v>
      </c>
      <c r="D72" s="16">
        <f t="shared" si="13"/>
        <v>9</v>
      </c>
      <c r="H72" s="37" t="str">
        <f t="shared" si="18"/>
        <v xml:space="preserve">6. Norway (7) </v>
      </c>
      <c r="I72" s="37"/>
      <c r="J72" s="26">
        <f t="shared" si="19"/>
        <v>99016.174371555302</v>
      </c>
    </row>
    <row r="73" spans="2:10" x14ac:dyDescent="0.2">
      <c r="B73" s="17" t="s">
        <v>639</v>
      </c>
      <c r="C73" s="15">
        <f>IFERROR(AVERAGEIFS(tblSalaries[[#All],[Salary in USD]],tblSalaries[[#All],[clean Country]],Calculation!$B73,tblSalaries[[#All],[Years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95000.000000073007</v>
      </c>
      <c r="D73" s="16">
        <f t="shared" si="13"/>
        <v>7</v>
      </c>
      <c r="H73" s="37" t="str">
        <f t="shared" si="18"/>
        <v xml:space="preserve">5. Uganda (1) </v>
      </c>
      <c r="I73" s="37"/>
      <c r="J73" s="26">
        <f t="shared" si="19"/>
        <v>100000.000000149</v>
      </c>
    </row>
    <row r="74" spans="2:10" x14ac:dyDescent="0.2">
      <c r="B74" s="17" t="s">
        <v>1123</v>
      </c>
      <c r="C74" s="15">
        <f>IFERROR(AVERAGEIFS(tblSalaries[[#All],[Salary in USD]],tblSalaries[[#All],[clean Country]],Calculation!$B74,tblSalaries[[#All],[Years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17046.090103534039</v>
      </c>
      <c r="D74" s="16">
        <f t="shared" si="13"/>
        <v>70</v>
      </c>
      <c r="H74" s="37" t="str">
        <f t="shared" si="18"/>
        <v xml:space="preserve">4. Oman (1) </v>
      </c>
      <c r="I74" s="37"/>
      <c r="J74" s="26">
        <f t="shared" si="19"/>
        <v>100800.000000121</v>
      </c>
    </row>
    <row r="75" spans="2:10" x14ac:dyDescent="0.2">
      <c r="B75" s="17" t="s">
        <v>184</v>
      </c>
      <c r="C75" s="15">
        <f>IFERROR(AVERAGEIFS(tblSalaries[[#All],[Salary in USD]],tblSalaries[[#All],[clean Country]],Calculation!$B75,tblSalaries[[#All],[Years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12362.000000075001</v>
      </c>
      <c r="D75" s="16">
        <f t="shared" si="13"/>
        <v>83</v>
      </c>
      <c r="H75" s="37" t="str">
        <f t="shared" si="18"/>
        <v xml:space="preserve">3. Europe (7) </v>
      </c>
      <c r="I75" s="37"/>
      <c r="J75" s="26">
        <f t="shared" si="19"/>
        <v>113397.53085173538</v>
      </c>
    </row>
    <row r="76" spans="2:10" x14ac:dyDescent="0.2">
      <c r="B76" s="17" t="s">
        <v>499</v>
      </c>
      <c r="C76" s="15">
        <f>IFERROR(AVERAGEIFS(tblSalaries[[#All],[Salary in USD]],tblSalaries[[#All],[clean Country]],Calculation!$B76,tblSalaries[[#All],[Years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28109.627547510994</v>
      </c>
      <c r="D76" s="16">
        <f t="shared" si="13"/>
        <v>53</v>
      </c>
      <c r="H76" s="37" t="str">
        <f t="shared" si="18"/>
        <v xml:space="preserve">2. Switzerland (4) </v>
      </c>
      <c r="I76" s="37"/>
      <c r="J76" s="26">
        <f t="shared" si="19"/>
        <v>137525.5571554387</v>
      </c>
    </row>
    <row r="77" spans="2:10" x14ac:dyDescent="0.2">
      <c r="B77" s="17" t="s">
        <v>935</v>
      </c>
      <c r="C77" s="15">
        <f>IFERROR(AVERAGEIFS(tblSalaries[[#All],[Salary in USD]],tblSalaries[[#All],[clean Country]],Calculation!$B77,tblSalaries[[#All],[Years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43489.586535875584</v>
      </c>
      <c r="D77" s="16">
        <f t="shared" si="13"/>
        <v>36</v>
      </c>
      <c r="H77" s="37" t="str">
        <f t="shared" si="18"/>
        <v xml:space="preserve">1. Lesotho (1) </v>
      </c>
      <c r="I77" s="37"/>
      <c r="J77" s="26">
        <f t="shared" si="19"/>
        <v>177600.000000106</v>
      </c>
    </row>
    <row r="78" spans="2:10" x14ac:dyDescent="0.2">
      <c r="B78" s="17" t="s">
        <v>1052</v>
      </c>
      <c r="C78" s="15">
        <f>IFERROR(AVERAGEIFS(tblSalaries[[#All],[Salary in USD]],tblSalaries[[#All],[clean Country]],Calculation!$B78,tblSalaries[[#All],[Years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36000.000000077998</v>
      </c>
      <c r="D78" s="16">
        <f t="shared" si="13"/>
        <v>43</v>
      </c>
    </row>
    <row r="79" spans="2:10" x14ac:dyDescent="0.2">
      <c r="B79" s="17" t="s">
        <v>877</v>
      </c>
      <c r="C79" s="15">
        <f>IFERROR(AVERAGEIFS(tblSalaries[[#All],[Salary in USD]],tblSalaries[[#All],[clean Country]],Calculation!$B79,tblSalaries[[#All],[Years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82525.525402430299</v>
      </c>
      <c r="D79" s="16">
        <f t="shared" si="13"/>
        <v>11</v>
      </c>
    </row>
    <row r="80" spans="2:10" s="18" customFormat="1" x14ac:dyDescent="0.2">
      <c r="B80" s="19" t="s">
        <v>526</v>
      </c>
      <c r="C80" s="15">
        <f>IFERROR(AVERAGEIFS(tblSalaries[[#All],[Salary in USD]],tblSalaries[[#All],[clean Country]],Calculation!$B80,tblSalaries[[#All],[Years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6629.0000000800001</v>
      </c>
      <c r="D80" s="20">
        <f t="shared" si="13"/>
        <v>95</v>
      </c>
    </row>
    <row r="81" spans="2:18" x14ac:dyDescent="0.2">
      <c r="B81" s="17" t="s">
        <v>359</v>
      </c>
      <c r="C81" s="15">
        <f>IFERROR(AVERAGEIFS(tblSalaries[[#All],[Salary in USD]],tblSalaries[[#All],[clean Country]],Calculation!$B81,tblSalaries[[#All],[Years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32166.959188976634</v>
      </c>
      <c r="D81" s="16">
        <f t="shared" si="13"/>
        <v>49</v>
      </c>
    </row>
    <row r="82" spans="2:18" x14ac:dyDescent="0.2">
      <c r="B82" s="17" t="s">
        <v>847</v>
      </c>
      <c r="C82" s="15">
        <f>IFERROR(AVERAGEIFS(tblSalaries[[#All],[Salary in USD]],tblSalaries[[#All],[clean Country]],Calculation!$B82,tblSalaries[[#All],[Years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19831.432821103317</v>
      </c>
      <c r="D82" s="16">
        <f t="shared" si="13"/>
        <v>64</v>
      </c>
    </row>
    <row r="83" spans="2:18" x14ac:dyDescent="0.2">
      <c r="B83" s="17" t="s">
        <v>574</v>
      </c>
      <c r="C83" s="15">
        <f>IFERROR(AVERAGEIFS(tblSalaries[[#All],[Salary in USD]],tblSalaries[[#All],[clean Country]],Calculation!$B83,tblSalaries[[#All],[Years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12000.000000083</v>
      </c>
      <c r="D83" s="16">
        <f t="shared" si="13"/>
        <v>84</v>
      </c>
    </row>
    <row r="84" spans="2:18" ht="15" x14ac:dyDescent="0.25">
      <c r="B84" s="17" t="s">
        <v>1991</v>
      </c>
      <c r="C84" s="15">
        <f>IFERROR(AVERAGEIFS(tblSalaries[[#All],[Salary in USD]],tblSalaries[[#All],[clean Country]],Calculation!$B84,tblSalaries[[#All],[Years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2953.8461539301538</v>
      </c>
      <c r="D84" s="16">
        <f t="shared" si="13"/>
        <v>103</v>
      </c>
      <c r="H84" s="38" t="s">
        <v>4043</v>
      </c>
      <c r="I84" s="38"/>
      <c r="J84" s="38"/>
      <c r="K84" s="38"/>
    </row>
    <row r="85" spans="2:18" ht="42.75" x14ac:dyDescent="0.25">
      <c r="B85" s="17" t="s">
        <v>983</v>
      </c>
      <c r="C85" s="15">
        <f>IFERROR(AVERAGEIFS(tblSalaries[[#All],[Salary in USD]],tblSalaries[[#All],[clean Country]],Calculation!$B85,tblSalaries[[#All],[Years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113397.53085173538</v>
      </c>
      <c r="D85" s="16">
        <f t="shared" si="13"/>
        <v>3</v>
      </c>
      <c r="H85" s="24" t="s">
        <v>4044</v>
      </c>
      <c r="I85" s="24" t="s">
        <v>4045</v>
      </c>
      <c r="J85" s="24" t="s">
        <v>4046</v>
      </c>
      <c r="K85" s="24" t="s">
        <v>4047</v>
      </c>
      <c r="N85" s="13" t="s">
        <v>4048</v>
      </c>
    </row>
    <row r="86" spans="2:18" x14ac:dyDescent="0.2">
      <c r="B86" s="17" t="s">
        <v>515</v>
      </c>
      <c r="C86" s="15">
        <f>IFERROR(AVERAGEIFS(tblSalaries[[#All],[Salary in USD]],tblSalaries[[#All],[clean Country]],Calculation!$B86,tblSalaries[[#All],[Years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75389.415540120113</v>
      </c>
      <c r="D86" s="16">
        <f t="shared" si="13"/>
        <v>15</v>
      </c>
      <c r="H86" s="21">
        <f t="shared" ref="H86:H95" si="20">+E54</f>
        <v>10</v>
      </c>
      <c r="I86" s="21" t="str">
        <f t="shared" ref="I86:I95" si="21">+F54</f>
        <v>Sweden</v>
      </c>
      <c r="J86" s="22">
        <f t="shared" ref="J86:J95" si="22">+G54</f>
        <v>84477.260092283483</v>
      </c>
      <c r="K86" s="23">
        <f t="shared" ref="K86:K95" si="23">+H54</f>
        <v>2</v>
      </c>
      <c r="N86" s="12" t="s">
        <v>4020</v>
      </c>
      <c r="O86" s="12" t="s">
        <v>5</v>
      </c>
      <c r="P86" s="12" t="s">
        <v>4019</v>
      </c>
      <c r="Q86" s="12" t="s">
        <v>3998</v>
      </c>
      <c r="R86" s="12" t="s">
        <v>4045</v>
      </c>
    </row>
    <row r="87" spans="2:18" x14ac:dyDescent="0.2">
      <c r="B87" s="17" t="s">
        <v>106</v>
      </c>
      <c r="C87" s="15">
        <f>IFERROR(AVERAGEIFS(tblSalaries[[#All],[Salary in USD]],tblSalaries[[#All],[clean Country]],Calculation!$B87,tblSalaries[[#All],[Years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56952.725049230285</v>
      </c>
      <c r="D87" s="16">
        <f t="shared" si="13"/>
        <v>24</v>
      </c>
      <c r="H87" s="21">
        <f t="shared" si="20"/>
        <v>9</v>
      </c>
      <c r="I87" s="21" t="str">
        <f t="shared" si="21"/>
        <v>Canada</v>
      </c>
      <c r="J87" s="22">
        <f t="shared" si="22"/>
        <v>89799.526836851932</v>
      </c>
      <c r="K87" s="23">
        <f t="shared" si="23"/>
        <v>58</v>
      </c>
      <c r="N87" s="12" t="str">
        <f>+$F$23&amp;" - "&amp;TEXT($G$23,"$###,###")</f>
        <v>Over 20 years - $74,998</v>
      </c>
      <c r="O87" s="12" t="str">
        <f>+$F$35&amp;" - "&amp;TEXT($G$35,"$###,###")</f>
        <v>Excel ?!? What Excel? - $57,493</v>
      </c>
      <c r="P87" s="12" t="str">
        <f>+$F$14&amp;" - "&amp;TEXT($G$14,"$###,###")</f>
        <v>Oceania - $89,331</v>
      </c>
      <c r="Q87" s="12" t="str">
        <f>+$F$50&amp;" - "&amp;TEXT($G$50,"$###,###")</f>
        <v>CXO or Top Mgmt. - $97,266</v>
      </c>
      <c r="R87" s="12" t="str">
        <f>+$F$63&amp;" - "&amp;TEXT($G$63,"$###,###")</f>
        <v>Lesotho - $177,600</v>
      </c>
    </row>
    <row r="88" spans="2:18" x14ac:dyDescent="0.2">
      <c r="B88" s="17" t="s">
        <v>24</v>
      </c>
      <c r="C88" s="15">
        <f>IFERROR(AVERAGEIFS(tblSalaries[[#All],[Salary in USD]],tblSalaries[[#All],[clean Country]],Calculation!$B88,tblSalaries[[#All],[Years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79637.147017735624</v>
      </c>
      <c r="D88" s="16">
        <f t="shared" si="13"/>
        <v>12</v>
      </c>
      <c r="H88" s="21">
        <f t="shared" si="20"/>
        <v>8</v>
      </c>
      <c r="I88" s="21" t="str">
        <f t="shared" si="21"/>
        <v>Australia</v>
      </c>
      <c r="J88" s="22">
        <f t="shared" si="22"/>
        <v>92857.629854976345</v>
      </c>
      <c r="K88" s="23">
        <f t="shared" si="23"/>
        <v>81</v>
      </c>
    </row>
    <row r="89" spans="2:18" x14ac:dyDescent="0.2">
      <c r="B89" s="17" t="s">
        <v>1503</v>
      </c>
      <c r="C89" s="15">
        <f>IFERROR(AVERAGEIFS(tblSalaries[[#All],[Salary in USD]],tblSalaries[[#All],[clean Country]],Calculation!$B89,tblSalaries[[#All],[Years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18000.000000089</v>
      </c>
      <c r="D89" s="16">
        <f t="shared" si="13"/>
        <v>67</v>
      </c>
      <c r="H89" s="21">
        <f t="shared" si="20"/>
        <v>7</v>
      </c>
      <c r="I89" s="21" t="str">
        <f t="shared" si="21"/>
        <v>Central America</v>
      </c>
      <c r="J89" s="22">
        <f t="shared" si="22"/>
        <v>95000.000000073007</v>
      </c>
      <c r="K89" s="23">
        <f t="shared" si="23"/>
        <v>1</v>
      </c>
    </row>
    <row r="90" spans="2:18" x14ac:dyDescent="0.2">
      <c r="B90" s="17" t="s">
        <v>169</v>
      </c>
      <c r="C90" s="15">
        <f>IFERROR(AVERAGEIFS(tblSalaries[[#All],[Salary in USD]],tblSalaries[[#All],[clean Country]],Calculation!$B90,tblSalaries[[#All],[Years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30066.120056224718</v>
      </c>
      <c r="D90" s="16">
        <f t="shared" si="13"/>
        <v>51</v>
      </c>
      <c r="H90" s="21">
        <f t="shared" si="20"/>
        <v>6</v>
      </c>
      <c r="I90" s="21" t="str">
        <f t="shared" si="21"/>
        <v>Norway</v>
      </c>
      <c r="J90" s="22">
        <f t="shared" si="22"/>
        <v>99016.174371555302</v>
      </c>
      <c r="K90" s="23">
        <f t="shared" si="23"/>
        <v>7</v>
      </c>
    </row>
    <row r="91" spans="2:18" x14ac:dyDescent="0.2">
      <c r="B91" s="17" t="s">
        <v>680</v>
      </c>
      <c r="C91" s="15">
        <f>IFERROR(AVERAGEIFS(tblSalaries[[#All],[Salary in USD]],tblSalaries[[#All],[clean Country]],Calculation!$B91,tblSalaries[[#All],[Years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6000.0000000910004</v>
      </c>
      <c r="D91" s="16">
        <f t="shared" si="13"/>
        <v>96</v>
      </c>
      <c r="H91" s="21">
        <f t="shared" si="20"/>
        <v>5</v>
      </c>
      <c r="I91" s="21" t="str">
        <f t="shared" si="21"/>
        <v>Uganda</v>
      </c>
      <c r="J91" s="22">
        <f t="shared" si="22"/>
        <v>100000.000000149</v>
      </c>
      <c r="K91" s="23">
        <f t="shared" si="23"/>
        <v>1</v>
      </c>
    </row>
    <row r="92" spans="2:18" x14ac:dyDescent="0.2">
      <c r="B92" s="17" t="s">
        <v>1933</v>
      </c>
      <c r="C92" s="15">
        <f>IFERROR(AVERAGEIFS(tblSalaries[[#All],[Salary in USD]],tblSalaries[[#All],[clean Country]],Calculation!$B92,tblSalaries[[#All],[Years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20000.000000092001</v>
      </c>
      <c r="D92" s="16">
        <f t="shared" si="13"/>
        <v>63</v>
      </c>
      <c r="H92" s="21">
        <f t="shared" si="20"/>
        <v>4</v>
      </c>
      <c r="I92" s="21" t="str">
        <f t="shared" si="21"/>
        <v>Oman</v>
      </c>
      <c r="J92" s="22">
        <f t="shared" si="22"/>
        <v>100800.000000121</v>
      </c>
      <c r="K92" s="23">
        <f t="shared" si="23"/>
        <v>1</v>
      </c>
    </row>
    <row r="93" spans="2:18" x14ac:dyDescent="0.2">
      <c r="B93" s="17" t="s">
        <v>38</v>
      </c>
      <c r="C93" s="15">
        <f>IFERROR(AVERAGEIFS(tblSalaries[[#All],[Salary in USD]],tblSalaries[[#All],[clean Country]],Calculation!$B93,tblSalaries[[#All],[Years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24716.347245994057</v>
      </c>
      <c r="D93" s="16">
        <f t="shared" si="13"/>
        <v>55</v>
      </c>
      <c r="H93" s="21">
        <f t="shared" si="20"/>
        <v>3</v>
      </c>
      <c r="I93" s="21" t="str">
        <f t="shared" si="21"/>
        <v>Europe</v>
      </c>
      <c r="J93" s="22">
        <f t="shared" si="22"/>
        <v>113397.53085173538</v>
      </c>
      <c r="K93" s="23">
        <f t="shared" si="23"/>
        <v>7</v>
      </c>
    </row>
    <row r="94" spans="2:18" x14ac:dyDescent="0.2">
      <c r="B94" s="17" t="s">
        <v>21</v>
      </c>
      <c r="C94" s="15">
        <f>IFERROR(AVERAGEIFS(tblSalaries[[#All],[Salary in USD]],tblSalaries[[#All],[clean Country]],Calculation!$B94,tblSalaries[[#All],[Years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41731.000000093998</v>
      </c>
      <c r="D94" s="16">
        <f t="shared" si="13"/>
        <v>40</v>
      </c>
      <c r="H94" s="21">
        <f t="shared" si="20"/>
        <v>2</v>
      </c>
      <c r="I94" s="21" t="str">
        <f t="shared" si="21"/>
        <v>Switzerland</v>
      </c>
      <c r="J94" s="22">
        <f t="shared" si="22"/>
        <v>137525.5571554387</v>
      </c>
      <c r="K94" s="23">
        <f t="shared" si="23"/>
        <v>4</v>
      </c>
    </row>
    <row r="95" spans="2:18" x14ac:dyDescent="0.2">
      <c r="B95" s="17" t="s">
        <v>8</v>
      </c>
      <c r="C95" s="15">
        <f>IFERROR(AVERAGEIFS(tblSalaries[[#All],[Salary in USD]],tblSalaries[[#All],[clean Country]],Calculation!$B95,tblSalaries[[#All],[Years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13529.430894277482</v>
      </c>
      <c r="D95" s="16">
        <f t="shared" si="13"/>
        <v>78</v>
      </c>
      <c r="H95" s="21">
        <f t="shared" si="20"/>
        <v>1</v>
      </c>
      <c r="I95" s="21" t="str">
        <f t="shared" si="21"/>
        <v>Lesotho</v>
      </c>
      <c r="J95" s="22">
        <f t="shared" si="22"/>
        <v>177600.000000106</v>
      </c>
      <c r="K95" s="23">
        <f t="shared" si="23"/>
        <v>1</v>
      </c>
    </row>
    <row r="96" spans="2:18" x14ac:dyDescent="0.2">
      <c r="B96" s="17" t="s">
        <v>726</v>
      </c>
      <c r="C96" s="15">
        <f>IFERROR(AVERAGEIFS(tblSalaries[[#All],[Salary in USD]],tblSalaries[[#All],[clean Country]],Calculation!$B96,tblSalaries[[#All],[Years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28872.836797426738</v>
      </c>
      <c r="D96" s="16">
        <f t="shared" si="13"/>
        <v>52</v>
      </c>
    </row>
    <row r="97" spans="2:4" x14ac:dyDescent="0.2">
      <c r="B97" s="17" t="s">
        <v>1078</v>
      </c>
      <c r="C97" s="15">
        <f>IFERROR(AVERAGEIFS(tblSalaries[[#All],[Salary in USD]],tblSalaries[[#All],[clean Country]],Calculation!$B97,tblSalaries[[#All],[Years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18000.000000096999</v>
      </c>
      <c r="D97" s="16">
        <f t="shared" si="13"/>
        <v>66</v>
      </c>
    </row>
    <row r="98" spans="2:4" x14ac:dyDescent="0.2">
      <c r="B98" s="17" t="s">
        <v>36</v>
      </c>
      <c r="C98" s="15">
        <f>IFERROR(AVERAGEIFS(tblSalaries[[#All],[Salary in USD]],tblSalaries[[#All],[clean Country]],Calculation!$B98,tblSalaries[[#All],[Years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61652.484774360724</v>
      </c>
      <c r="D98" s="16">
        <f t="shared" si="13"/>
        <v>23</v>
      </c>
    </row>
    <row r="99" spans="2:4" x14ac:dyDescent="0.2">
      <c r="B99" s="17" t="s">
        <v>416</v>
      </c>
      <c r="C99" s="15">
        <f>IFERROR(AVERAGEIFS(tblSalaries[[#All],[Salary in USD]],tblSalaries[[#All],[clean Country]],Calculation!$B99,tblSalaries[[#All],[Years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66840.000000098997</v>
      </c>
      <c r="D99" s="16">
        <f t="shared" si="13"/>
        <v>22</v>
      </c>
    </row>
    <row r="100" spans="2:4" x14ac:dyDescent="0.2">
      <c r="B100" s="17" t="s">
        <v>1351</v>
      </c>
      <c r="C100" s="15">
        <f>IFERROR(AVERAGEIFS(tblSalaries[[#All],[Salary in USD]],tblSalaries[[#All],[clean Country]],Calculation!$B100,tblSalaries[[#All],[Years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47258.859130587807</v>
      </c>
      <c r="D100" s="16">
        <f t="shared" si="13"/>
        <v>33</v>
      </c>
    </row>
    <row r="101" spans="2:4" x14ac:dyDescent="0.2">
      <c r="B101" s="17" t="s">
        <v>654</v>
      </c>
      <c r="C101" s="15">
        <f>IFERROR(AVERAGEIFS(tblSalaries[[#All],[Salary in USD]],tblSalaries[[#All],[clean Country]],Calculation!$B101,tblSalaries[[#All],[Years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67564.774036496994</v>
      </c>
      <c r="D101" s="16">
        <f t="shared" si="13"/>
        <v>20</v>
      </c>
    </row>
    <row r="102" spans="2:4" x14ac:dyDescent="0.2">
      <c r="B102" s="17" t="s">
        <v>1344</v>
      </c>
      <c r="C102" s="15">
        <f>IFERROR(AVERAGEIFS(tblSalaries[[#All],[Salary in USD]],tblSalaries[[#All],[clean Country]],Calculation!$B102,tblSalaries[[#All],[Years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51497.005988125959</v>
      </c>
      <c r="D102" s="16">
        <f t="shared" si="13"/>
        <v>28</v>
      </c>
    </row>
    <row r="103" spans="2:4" x14ac:dyDescent="0.2">
      <c r="B103" s="17" t="s">
        <v>1176</v>
      </c>
      <c r="C103" s="15">
        <f>IFERROR(AVERAGEIFS(tblSalaries[[#All],[Salary in USD]],tblSalaries[[#All],[clean Country]],Calculation!$B103,tblSalaries[[#All],[Years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42666.666666769663</v>
      </c>
      <c r="D103" s="16">
        <f t="shared" si="13"/>
        <v>39</v>
      </c>
    </row>
    <row r="104" spans="2:4" x14ac:dyDescent="0.2">
      <c r="B104" s="17" t="s">
        <v>1043</v>
      </c>
      <c r="C104" s="15">
        <f>IFERROR(AVERAGEIFS(tblSalaries[[#All],[Salary in USD]],tblSalaries[[#All],[clean Country]],Calculation!$B104,tblSalaries[[#All],[Years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15600.000000104001</v>
      </c>
      <c r="D104" s="16">
        <f t="shared" si="13"/>
        <v>73</v>
      </c>
    </row>
    <row r="105" spans="2:4" x14ac:dyDescent="0.2">
      <c r="B105" s="17" t="s">
        <v>1371</v>
      </c>
      <c r="C105" s="15">
        <f>IFERROR(AVERAGEIFS(tblSalaries[[#All],[Salary in USD]],tblSalaries[[#All],[clean Country]],Calculation!$B105,tblSalaries[[#All],[Years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4400.0000001050003</v>
      </c>
      <c r="D105" s="16">
        <f t="shared" si="13"/>
        <v>101</v>
      </c>
    </row>
    <row r="106" spans="2:4" x14ac:dyDescent="0.2">
      <c r="B106" s="17" t="s">
        <v>1745</v>
      </c>
      <c r="C106" s="15">
        <f>IFERROR(AVERAGEIFS(tblSalaries[[#All],[Salary in USD]],tblSalaries[[#All],[clean Country]],Calculation!$B106,tblSalaries[[#All],[Years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177600.000000106</v>
      </c>
      <c r="D106" s="16">
        <f t="shared" si="13"/>
        <v>1</v>
      </c>
    </row>
    <row r="107" spans="2:4" x14ac:dyDescent="0.2">
      <c r="B107" s="17" t="s">
        <v>1700</v>
      </c>
      <c r="C107" s="15">
        <f>IFERROR(AVERAGEIFS(tblSalaries[[#All],[Salary in USD]],tblSalaries[[#All],[clean Country]],Calculation!$B107,tblSalaries[[#All],[Years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24864.000000107</v>
      </c>
      <c r="D107" s="16">
        <f t="shared" si="13"/>
        <v>54</v>
      </c>
    </row>
    <row r="108" spans="2:4" x14ac:dyDescent="0.2">
      <c r="B108" s="17" t="s">
        <v>818</v>
      </c>
      <c r="C108" s="15">
        <f>IFERROR(AVERAGEIFS(tblSalaries[[#All],[Salary in USD]],tblSalaries[[#All],[clean Country]],Calculation!$B108,tblSalaries[[#All],[Years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15000.000000108001</v>
      </c>
      <c r="D108" s="16">
        <f t="shared" si="13"/>
        <v>75</v>
      </c>
    </row>
    <row r="109" spans="2:4" x14ac:dyDescent="0.2">
      <c r="B109" s="17" t="s">
        <v>1131</v>
      </c>
      <c r="C109" s="15">
        <f>IFERROR(AVERAGEIFS(tblSalaries[[#All],[Salary in USD]],tblSalaries[[#All],[clean Country]],Calculation!$B109,tblSalaries[[#All],[Years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23371.616570045895</v>
      </c>
      <c r="D109" s="16">
        <f t="shared" si="13"/>
        <v>58</v>
      </c>
    </row>
    <row r="110" spans="2:4" x14ac:dyDescent="0.2">
      <c r="B110" s="17" t="s">
        <v>1771</v>
      </c>
      <c r="C110" s="15">
        <f>IFERROR(AVERAGEIFS(tblSalaries[[#All],[Salary in USD]],tblSalaries[[#All],[clean Country]],Calculation!$B110,tblSalaries[[#All],[Years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9376.2513878277605</v>
      </c>
      <c r="D110" s="16">
        <f t="shared" si="13"/>
        <v>92</v>
      </c>
    </row>
    <row r="111" spans="2:4" x14ac:dyDescent="0.2">
      <c r="B111" s="17" t="s">
        <v>166</v>
      </c>
      <c r="C111" s="15">
        <f>IFERROR(AVERAGEIFS(tblSalaries[[#All],[Salary in USD]],tblSalaries[[#All],[clean Country]],Calculation!$B111,tblSalaries[[#All],[Years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32138.498288630271</v>
      </c>
      <c r="D111" s="16">
        <f t="shared" si="13"/>
        <v>50</v>
      </c>
    </row>
    <row r="112" spans="2:4" x14ac:dyDescent="0.2">
      <c r="B112" s="17" t="s">
        <v>1411</v>
      </c>
      <c r="C112" s="15">
        <f>IFERROR(AVERAGEIFS(tblSalaries[[#All],[Salary in USD]],tblSalaries[[#All],[clean Country]],Calculation!$B112,tblSalaries[[#All],[Years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7261.7246597186568</v>
      </c>
      <c r="D112" s="16">
        <f t="shared" si="13"/>
        <v>94</v>
      </c>
    </row>
    <row r="113" spans="2:4" x14ac:dyDescent="0.2">
      <c r="B113" s="17" t="s">
        <v>1291</v>
      </c>
      <c r="C113" s="15">
        <f>IFERROR(AVERAGEIFS(tblSalaries[[#All],[Salary in USD]],tblSalaries[[#All],[clean Country]],Calculation!$B113,tblSalaries[[#All],[Years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13500.000000112999</v>
      </c>
      <c r="D113" s="16">
        <f t="shared" si="13"/>
        <v>79</v>
      </c>
    </row>
    <row r="114" spans="2:4" x14ac:dyDescent="0.2">
      <c r="B114" s="17" t="s">
        <v>1731</v>
      </c>
      <c r="C114" s="15">
        <f>IFERROR(AVERAGEIFS(tblSalaries[[#All],[Salary in USD]],tblSalaries[[#All],[clean Country]],Calculation!$B114,tblSalaries[[#All],[Years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13745.704467467951</v>
      </c>
      <c r="D114" s="16">
        <f t="shared" si="13"/>
        <v>77</v>
      </c>
    </row>
    <row r="115" spans="2:4" x14ac:dyDescent="0.2">
      <c r="B115" s="17" t="s">
        <v>4008</v>
      </c>
      <c r="C115" s="15">
        <f>IFERROR(AVERAGEIFS(tblSalaries[[#All],[Salary in USD]],tblSalaries[[#All],[clean Country]],Calculation!$B115,tblSalaries[[#All],[Years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24000.000000115</v>
      </c>
      <c r="D115" s="16">
        <f t="shared" si="13"/>
        <v>56</v>
      </c>
    </row>
    <row r="116" spans="2:4" x14ac:dyDescent="0.2">
      <c r="B116" s="17" t="s">
        <v>1444</v>
      </c>
      <c r="C116" s="15">
        <f>IFERROR(AVERAGEIFS(tblSalaries[[#All],[Salary in USD]],tblSalaries[[#All],[clean Country]],Calculation!$B116,tblSalaries[[#All],[Years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17700.000000116001</v>
      </c>
      <c r="D116" s="16">
        <f t="shared" si="13"/>
        <v>68</v>
      </c>
    </row>
    <row r="117" spans="2:4" x14ac:dyDescent="0.2">
      <c r="B117" s="17" t="s">
        <v>628</v>
      </c>
      <c r="C117" s="15">
        <f>IFERROR(AVERAGEIFS(tblSalaries[[#All],[Salary in USD]],tblSalaries[[#All],[clean Country]],Calculation!$B117,tblSalaries[[#All],[Years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73006.431203955246</v>
      </c>
      <c r="D117" s="16">
        <f t="shared" si="13"/>
        <v>16</v>
      </c>
    </row>
    <row r="118" spans="2:4" x14ac:dyDescent="0.2">
      <c r="B118" s="17" t="s">
        <v>672</v>
      </c>
      <c r="C118" s="15">
        <f>IFERROR(AVERAGEIFS(tblSalaries[[#All],[Salary in USD]],tblSalaries[[#All],[clean Country]],Calculation!$B118,tblSalaries[[#All],[Years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70287.554967230797</v>
      </c>
      <c r="D118" s="16">
        <f t="shared" si="13"/>
        <v>19</v>
      </c>
    </row>
    <row r="119" spans="2:4" x14ac:dyDescent="0.2">
      <c r="B119" s="17" t="s">
        <v>870</v>
      </c>
      <c r="C119" s="15">
        <f>IFERROR(AVERAGEIFS(tblSalaries[[#All],[Salary in USD]],tblSalaries[[#All],[clean Country]],Calculation!$B119,tblSalaries[[#All],[Years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13494.896250761014</v>
      </c>
      <c r="D119" s="16">
        <f t="shared" ref="D119:D156" si="24">+RANK(C119,$C$54:$C$156)</f>
        <v>80</v>
      </c>
    </row>
    <row r="120" spans="2:4" x14ac:dyDescent="0.2">
      <c r="B120" s="17" t="s">
        <v>583</v>
      </c>
      <c r="C120" s="15">
        <f>IFERROR(AVERAGEIFS(tblSalaries[[#All],[Salary in USD]],tblSalaries[[#All],[clean Country]],Calculation!$B120,tblSalaries[[#All],[Years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99016.174371555302</v>
      </c>
      <c r="D120" s="16">
        <f t="shared" si="24"/>
        <v>6</v>
      </c>
    </row>
    <row r="121" spans="2:4" x14ac:dyDescent="0.2">
      <c r="B121" s="17" t="s">
        <v>2004</v>
      </c>
      <c r="C121" s="15">
        <f>IFERROR(AVERAGEIFS(tblSalaries[[#All],[Salary in USD]],tblSalaries[[#All],[clean Country]],Calculation!$B121,tblSalaries[[#All],[Years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100800.000000121</v>
      </c>
      <c r="D121" s="16">
        <f t="shared" si="24"/>
        <v>4</v>
      </c>
    </row>
    <row r="122" spans="2:4" x14ac:dyDescent="0.2">
      <c r="B122" s="17" t="s">
        <v>17</v>
      </c>
      <c r="C122" s="15">
        <f>IFERROR(AVERAGEIFS(tblSalaries[[#All],[Salary in USD]],tblSalaries[[#All],[clean Country]],Calculation!$B122,tblSalaries[[#All],[Years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11873.552586901413</v>
      </c>
      <c r="D122" s="16">
        <f t="shared" si="24"/>
        <v>86</v>
      </c>
    </row>
    <row r="123" spans="2:4" x14ac:dyDescent="0.2">
      <c r="B123" s="17" t="s">
        <v>136</v>
      </c>
      <c r="C123" s="15">
        <f>IFERROR(AVERAGEIFS(tblSalaries[[#All],[Salary in USD]],tblSalaries[[#All],[clean Country]],Calculation!$B123,tblSalaries[[#All],[Years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44759.985974913194</v>
      </c>
      <c r="D123" s="16">
        <f t="shared" si="24"/>
        <v>35</v>
      </c>
    </row>
    <row r="124" spans="2:4" x14ac:dyDescent="0.2">
      <c r="B124" s="17" t="s">
        <v>1156</v>
      </c>
      <c r="C124" s="15">
        <f>IFERROR(AVERAGEIFS(tblSalaries[[#All],[Salary in USD]],tblSalaries[[#All],[clean Country]],Calculation!$B124,tblSalaries[[#All],[Years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20000.000000124001</v>
      </c>
      <c r="D124" s="16">
        <f t="shared" si="24"/>
        <v>62</v>
      </c>
    </row>
    <row r="125" spans="2:4" x14ac:dyDescent="0.2">
      <c r="B125" s="17" t="s">
        <v>1722</v>
      </c>
      <c r="C125" s="15">
        <f>IFERROR(AVERAGEIFS(tblSalaries[[#All],[Salary in USD]],tblSalaries[[#All],[clean Country]],Calculation!$B125,tblSalaries[[#All],[Years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15840.000000124999</v>
      </c>
      <c r="D125" s="16">
        <f t="shared" si="24"/>
        <v>72</v>
      </c>
    </row>
    <row r="126" spans="2:4" x14ac:dyDescent="0.2">
      <c r="B126" s="17" t="s">
        <v>347</v>
      </c>
      <c r="C126" s="15">
        <f>IFERROR(AVERAGEIFS(tblSalaries[[#All],[Salary in USD]],tblSalaries[[#All],[clean Country]],Calculation!$B126,tblSalaries[[#All],[Years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17479.292364879519</v>
      </c>
      <c r="D126" s="16">
        <f t="shared" si="24"/>
        <v>69</v>
      </c>
    </row>
    <row r="127" spans="2:4" x14ac:dyDescent="0.2">
      <c r="B127" s="17" t="s">
        <v>75</v>
      </c>
      <c r="C127" s="15">
        <f>IFERROR(AVERAGEIFS(tblSalaries[[#All],[Salary in USD]],tblSalaries[[#All],[clean Country]],Calculation!$B127,tblSalaries[[#All],[Years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34210.345381717016</v>
      </c>
      <c r="D127" s="16">
        <f t="shared" si="24"/>
        <v>47</v>
      </c>
    </row>
    <row r="128" spans="2:4" x14ac:dyDescent="0.2">
      <c r="B128" s="17" t="s">
        <v>30</v>
      </c>
      <c r="C128" s="15">
        <f>IFERROR(AVERAGEIFS(tblSalaries[[#All],[Salary in USD]],tblSalaries[[#All],[clean Country]],Calculation!$B128,tblSalaries[[#All],[Years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32907.763411099673</v>
      </c>
      <c r="D128" s="16">
        <f t="shared" si="24"/>
        <v>48</v>
      </c>
    </row>
    <row r="129" spans="2:4" x14ac:dyDescent="0.2">
      <c r="B129" s="17" t="s">
        <v>1011</v>
      </c>
      <c r="C129" s="15">
        <f>IFERROR(AVERAGEIFS(tblSalaries[[#All],[Salary in USD]],tblSalaries[[#All],[clean Country]],Calculation!$B129,tblSalaries[[#All],[Years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53066.666666795667</v>
      </c>
      <c r="D129" s="16">
        <f t="shared" si="24"/>
        <v>26</v>
      </c>
    </row>
    <row r="130" spans="2:4" x14ac:dyDescent="0.2">
      <c r="B130" s="17" t="s">
        <v>567</v>
      </c>
      <c r="C130" s="15">
        <f>IFERROR(AVERAGEIFS(tblSalaries[[#All],[Salary in USD]],tblSalaries[[#All],[clean Country]],Calculation!$B130,tblSalaries[[#All],[Years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5250.0000001300004</v>
      </c>
      <c r="D130" s="16">
        <f t="shared" si="24"/>
        <v>98</v>
      </c>
    </row>
    <row r="131" spans="2:4" x14ac:dyDescent="0.2">
      <c r="B131" s="17" t="s">
        <v>1306</v>
      </c>
      <c r="C131" s="15">
        <f>IFERROR(AVERAGEIFS(tblSalaries[[#All],[Salary in USD]],tblSalaries[[#All],[clean Country]],Calculation!$B131,tblSalaries[[#All],[Years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15404.364570092488</v>
      </c>
      <c r="D131" s="16">
        <f t="shared" si="24"/>
        <v>74</v>
      </c>
    </row>
    <row r="132" spans="2:4" x14ac:dyDescent="0.2">
      <c r="B132" s="17" t="s">
        <v>73</v>
      </c>
      <c r="C132" s="15">
        <f>IFERROR(AVERAGEIFS(tblSalaries[[#All],[Salary in USD]],tblSalaries[[#All],[clean Country]],Calculation!$B132,tblSalaries[[#All],[Years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16449.976756717475</v>
      </c>
      <c r="D132" s="16">
        <f t="shared" si="24"/>
        <v>71</v>
      </c>
    </row>
    <row r="133" spans="2:4" x14ac:dyDescent="0.2">
      <c r="B133" s="17" t="s">
        <v>65</v>
      </c>
      <c r="C133" s="15">
        <f>IFERROR(AVERAGEIFS(tblSalaries[[#All],[Salary in USD]],tblSalaries[[#All],[clean Country]],Calculation!$B133,tblSalaries[[#All],[Years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55905.222222355216</v>
      </c>
      <c r="D133" s="16">
        <f t="shared" si="24"/>
        <v>25</v>
      </c>
    </row>
    <row r="134" spans="2:4" x14ac:dyDescent="0.2">
      <c r="B134" s="17" t="s">
        <v>133</v>
      </c>
      <c r="C134" s="15">
        <f>IFERROR(AVERAGEIFS(tblSalaries[[#All],[Salary in USD]],tblSalaries[[#All],[clean Country]],Calculation!$B134,tblSalaries[[#All],[Years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35832.12121225521</v>
      </c>
      <c r="D134" s="16">
        <f t="shared" si="24"/>
        <v>45</v>
      </c>
    </row>
    <row r="135" spans="2:4" x14ac:dyDescent="0.2">
      <c r="B135" s="17" t="s">
        <v>644</v>
      </c>
      <c r="C135" s="15">
        <f>IFERROR(AVERAGEIFS(tblSalaries[[#All],[Salary in USD]],tblSalaries[[#All],[clean Country]],Calculation!$B135,tblSalaries[[#All],[Years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50000.000000134998</v>
      </c>
      <c r="D135" s="16">
        <f t="shared" si="24"/>
        <v>30</v>
      </c>
    </row>
    <row r="136" spans="2:4" x14ac:dyDescent="0.2">
      <c r="B136" s="17" t="s">
        <v>171</v>
      </c>
      <c r="C136" s="15">
        <f>IFERROR(AVERAGEIFS(tblSalaries[[#All],[Salary in USD]],tblSalaries[[#All],[clean Country]],Calculation!$B136,tblSalaries[[#All],[Years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52154.754053932578</v>
      </c>
      <c r="D136" s="16">
        <f t="shared" si="24"/>
        <v>27</v>
      </c>
    </row>
    <row r="137" spans="2:4" x14ac:dyDescent="0.2">
      <c r="B137" s="17" t="s">
        <v>1804</v>
      </c>
      <c r="C137" s="15">
        <f>IFERROR(AVERAGEIFS(tblSalaries[[#All],[Salary in USD]],tblSalaries[[#All],[clean Country]],Calculation!$B137,tblSalaries[[#All],[Years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13000.000000137001</v>
      </c>
      <c r="D137" s="16">
        <f t="shared" si="24"/>
        <v>82</v>
      </c>
    </row>
    <row r="138" spans="2:4" x14ac:dyDescent="0.2">
      <c r="B138" s="17" t="s">
        <v>1066</v>
      </c>
      <c r="C138" s="15">
        <f>IFERROR(AVERAGEIFS(tblSalaries[[#All],[Salary in USD]],tblSalaries[[#All],[clean Country]],Calculation!$B138,tblSalaries[[#All],[Years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19055.991585012118</v>
      </c>
      <c r="D138" s="16">
        <f t="shared" si="24"/>
        <v>65</v>
      </c>
    </row>
    <row r="139" spans="2:4" x14ac:dyDescent="0.2">
      <c r="B139" s="17" t="s">
        <v>548</v>
      </c>
      <c r="C139" s="15">
        <f>IFERROR(AVERAGEIFS(tblSalaries[[#All],[Salary in USD]],tblSalaries[[#All],[clean Country]],Calculation!$B139,tblSalaries[[#All],[Years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78000.000000139</v>
      </c>
      <c r="D139" s="16">
        <f t="shared" si="24"/>
        <v>13</v>
      </c>
    </row>
    <row r="140" spans="2:4" x14ac:dyDescent="0.2">
      <c r="B140" s="17" t="s">
        <v>48</v>
      </c>
      <c r="C140" s="15">
        <f>IFERROR(AVERAGEIFS(tblSalaries[[#All],[Salary in USD]],tblSalaries[[#All],[clean Country]],Calculation!$B140,tblSalaries[[#All],[Years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49555.624994156206</v>
      </c>
      <c r="D140" s="16">
        <f t="shared" si="24"/>
        <v>31</v>
      </c>
    </row>
    <row r="141" spans="2:4" x14ac:dyDescent="0.2">
      <c r="B141" s="17" t="s">
        <v>608</v>
      </c>
      <c r="C141" s="15">
        <f>IFERROR(AVERAGEIFS(tblSalaries[[#All],[Salary in USD]],tblSalaries[[#All],[clean Country]],Calculation!$B141,tblSalaries[[#All],[Years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46235.660112393496</v>
      </c>
      <c r="D141" s="16">
        <f t="shared" si="24"/>
        <v>34</v>
      </c>
    </row>
    <row r="142" spans="2:4" x14ac:dyDescent="0.2">
      <c r="B142" s="17" t="s">
        <v>716</v>
      </c>
      <c r="C142" s="15">
        <f>IFERROR(AVERAGEIFS(tblSalaries[[#All],[Salary in USD]],tblSalaries[[#All],[clean Country]],Calculation!$B142,tblSalaries[[#All],[Years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22921.154792590856</v>
      </c>
      <c r="D142" s="16">
        <f t="shared" si="24"/>
        <v>59</v>
      </c>
    </row>
    <row r="143" spans="2:4" x14ac:dyDescent="0.2">
      <c r="B143" s="17" t="s">
        <v>447</v>
      </c>
      <c r="C143" s="15">
        <f>IFERROR(AVERAGEIFS(tblSalaries[[#All],[Salary in USD]],tblSalaries[[#All],[clean Country]],Calculation!$B143,tblSalaries[[#All],[Years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84477.260092283483</v>
      </c>
      <c r="D143" s="16">
        <f t="shared" si="24"/>
        <v>10</v>
      </c>
    </row>
    <row r="144" spans="2:4" x14ac:dyDescent="0.2">
      <c r="B144" s="17" t="s">
        <v>46</v>
      </c>
      <c r="C144" s="15">
        <f>IFERROR(AVERAGEIFS(tblSalaries[[#All],[Salary in USD]],tblSalaries[[#All],[clean Country]],Calculation!$B144,tblSalaries[[#All],[Years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137525.5571554387</v>
      </c>
      <c r="D144" s="16">
        <f t="shared" si="24"/>
        <v>2</v>
      </c>
    </row>
    <row r="145" spans="2:4" x14ac:dyDescent="0.2">
      <c r="B145" s="17" t="s">
        <v>299</v>
      </c>
      <c r="C145" s="15">
        <f>IFERROR(AVERAGEIFS(tblSalaries[[#All],[Salary in USD]],tblSalaries[[#All],[clean Country]],Calculation!$B145,tblSalaries[[#All],[Years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73000.000000144995</v>
      </c>
      <c r="D145" s="16">
        <f t="shared" si="24"/>
        <v>17</v>
      </c>
    </row>
    <row r="146" spans="2:4" x14ac:dyDescent="0.2">
      <c r="B146" s="17" t="s">
        <v>1809</v>
      </c>
      <c r="C146" s="15">
        <f>IFERROR(AVERAGEIFS(tblSalaries[[#All],[Salary in USD]],tblSalaries[[#All],[clean Country]],Calculation!$B146,tblSalaries[[#All],[Years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11000.000000145999</v>
      </c>
      <c r="D146" s="16">
        <f t="shared" si="24"/>
        <v>88</v>
      </c>
    </row>
    <row r="147" spans="2:4" x14ac:dyDescent="0.2">
      <c r="B147" s="17" t="s">
        <v>197</v>
      </c>
      <c r="C147" s="15">
        <f>IFERROR(AVERAGEIFS(tblSalaries[[#All],[Salary in USD]],tblSalaries[[#All],[clean Country]],Calculation!$B147,tblSalaries[[#All],[Years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48000.000000147003</v>
      </c>
      <c r="D147" s="16">
        <f t="shared" si="24"/>
        <v>32</v>
      </c>
    </row>
    <row r="148" spans="2:4" x14ac:dyDescent="0.2">
      <c r="B148" s="17" t="s">
        <v>179</v>
      </c>
      <c r="C148" s="15">
        <f>IFERROR(AVERAGEIFS(tblSalaries[[#All],[Salary in USD]],tblSalaries[[#All],[clean Country]],Calculation!$B148,tblSalaries[[#All],[Years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43014.900191833309</v>
      </c>
      <c r="D148" s="16">
        <f t="shared" si="24"/>
        <v>37</v>
      </c>
    </row>
    <row r="149" spans="2:4" x14ac:dyDescent="0.2">
      <c r="B149" s="17" t="s">
        <v>1458</v>
      </c>
      <c r="C149" s="15">
        <f>IFERROR(AVERAGEIFS(tblSalaries[[#All],[Salary in USD]],tblSalaries[[#All],[clean Country]],Calculation!$B149,tblSalaries[[#All],[Years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100000.000000149</v>
      </c>
      <c r="D149" s="16">
        <f t="shared" si="24"/>
        <v>5</v>
      </c>
    </row>
    <row r="150" spans="2:4" x14ac:dyDescent="0.2">
      <c r="B150" s="17" t="s">
        <v>71</v>
      </c>
      <c r="C150" s="15">
        <f>IFERROR(AVERAGEIFS(tblSalaries[[#All],[Salary in USD]],tblSalaries[[#All],[clean Country]],Calculation!$B150,tblSalaries[[#All],[Years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67240.73011294585</v>
      </c>
      <c r="D150" s="16">
        <f t="shared" si="24"/>
        <v>21</v>
      </c>
    </row>
    <row r="151" spans="2:4" x14ac:dyDescent="0.2">
      <c r="B151" s="17" t="s">
        <v>27</v>
      </c>
      <c r="C151" s="15">
        <f>IFERROR(AVERAGEIFS(tblSalaries[[#All],[Salary in USD]],tblSalaries[[#All],[clean Country]],Calculation!$B151,tblSalaries[[#All],[Years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11650.000000151</v>
      </c>
      <c r="D151" s="16">
        <f t="shared" si="24"/>
        <v>87</v>
      </c>
    </row>
    <row r="152" spans="2:4" x14ac:dyDescent="0.2">
      <c r="B152" s="17" t="s">
        <v>989</v>
      </c>
      <c r="C152" s="15">
        <f>IFERROR(AVERAGEIFS(tblSalaries[[#All],[Salary in USD]],tblSalaries[[#All],[clean Country]],Calculation!$B152,tblSalaries[[#All],[Years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35000.000000152002</v>
      </c>
      <c r="D152" s="16">
        <f t="shared" si="24"/>
        <v>46</v>
      </c>
    </row>
    <row r="153" spans="2:4" x14ac:dyDescent="0.2">
      <c r="B153" s="17" t="s">
        <v>15</v>
      </c>
      <c r="C153" s="15">
        <f>IFERROR(AVERAGEIFS(tblSalaries[[#All],[Salary in USD]],tblSalaries[[#All],[clean Country]],Calculation!$B153,tblSalaries[[#All],[Years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72738.129659796439</v>
      </c>
      <c r="D153" s="16">
        <f t="shared" si="24"/>
        <v>18</v>
      </c>
    </row>
    <row r="154" spans="2:4" x14ac:dyDescent="0.2">
      <c r="B154" s="17" t="s">
        <v>1676</v>
      </c>
      <c r="C154" s="15">
        <f>IFERROR(AVERAGEIFS(tblSalaries[[#All],[Salary in USD]],tblSalaries[[#All],[clean Country]],Calculation!$B154,tblSalaries[[#All],[Years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10000.000000153999</v>
      </c>
      <c r="D154" s="16">
        <f t="shared" si="24"/>
        <v>90</v>
      </c>
    </row>
    <row r="155" spans="2:4" x14ac:dyDescent="0.2">
      <c r="B155" s="17" t="s">
        <v>1086</v>
      </c>
      <c r="C155" s="15">
        <f>IFERROR(AVERAGEIFS(tblSalaries[[#All],[Salary in USD]],tblSalaries[[#All],[clean Country]],Calculation!$B155,tblSalaries[[#All],[Years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13000.000000155</v>
      </c>
      <c r="D155" s="16">
        <f t="shared" si="24"/>
        <v>81</v>
      </c>
    </row>
    <row r="156" spans="2:4" x14ac:dyDescent="0.2">
      <c r="B156" s="17" t="s">
        <v>1055</v>
      </c>
      <c r="C156" s="15">
        <f>IFERROR(AVERAGEIFS(tblSalaries[[#All],[Salary in USD]],tblSalaries[[#All],[clean Country]],Calculation!$B156,tblSalaries[[#All],[Years category]],Calculation!G$2,tblSalaries[[#All],[How many hours of a day you work on Excel]],Calculation!H$2,tblSalaries[[#All],[Continent]],Calculation!I$2,tblSalaries[[#All],[Job Type]],Calculation!J$2,tblSalaries[[#All],[clean Country]],Calculation!K$2),0)+ROW()/1000000000</f>
        <v>36400.000000155997</v>
      </c>
      <c r="D156" s="16">
        <f t="shared" si="24"/>
        <v>42</v>
      </c>
    </row>
  </sheetData>
  <mergeCells count="11">
    <mergeCell ref="H77:I77"/>
    <mergeCell ref="H84:K84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</mergeCells>
  <conditionalFormatting sqref="J68:J77">
    <cfRule type="dataBar" priority="1">
      <dataBar>
        <cfvo type="min"/>
        <cfvo type="max"/>
        <color theme="3" tint="-0.499984740745262"/>
      </dataBar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mapping</vt:lpstr>
      <vt:lpstr>Categories</vt:lpstr>
      <vt:lpstr>Data</vt:lpstr>
      <vt:lpstr>Calculation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Arts Council England</cp:lastModifiedBy>
  <dcterms:created xsi:type="dcterms:W3CDTF">2012-06-21T06:10:20Z</dcterms:created>
  <dcterms:modified xsi:type="dcterms:W3CDTF">2012-06-29T14:51:55Z</dcterms:modified>
</cp:coreProperties>
</file>